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backupFile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ฝ่ายบัญชี\ACD-MG\SEC&amp;SET\2025\Q1\File SET\"/>
    </mc:Choice>
  </mc:AlternateContent>
  <xr:revisionPtr revIDLastSave="0" documentId="13_ncr:1_{52C9C0F2-66EB-49E4-A2F8-5158D2FEB502}" xr6:coauthVersionLast="47" xr6:coauthVersionMax="47" xr10:uidLastSave="{00000000-0000-0000-0000-000000000000}"/>
  <bookViews>
    <workbookView xWindow="28680" yWindow="-120" windowWidth="24240" windowHeight="13020" tabRatio="651" xr2:uid="{00000000-000D-0000-FFFF-FFFF00000000}"/>
  </bookViews>
  <sheets>
    <sheet name="BS-2-3" sheetId="19" r:id="rId1"/>
    <sheet name="SI-4" sheetId="9" r:id="rId2"/>
    <sheet name="SCE (conso) 5" sheetId="15" r:id="rId3"/>
    <sheet name="SCE 6" sheetId="18" r:id="rId4"/>
    <sheet name="SCF-8-9" sheetId="17" r:id="rId5"/>
  </sheets>
  <definedNames>
    <definedName name="_xlnm.Print_Area" localSheetId="0">'BS-2-3'!$A$1:$J$96</definedName>
    <definedName name="_xlnm.Print_Area" localSheetId="3">'SCE 6'!$A$1:$N$36</definedName>
    <definedName name="_xlnm.Print_Area" localSheetId="4">'SCF-8-9'!$A$1:$H$89</definedName>
    <definedName name="Z_62C88142_195A_406E_A347_1C61EA880C0D_.wvu.PrintArea" localSheetId="4" hidden="1">'SCF-8-9'!$A$1:$H$87</definedName>
    <definedName name="Z_62C88142_195A_406E_A347_1C61EA880C0D_.wvu.PrintArea" localSheetId="1" hidden="1">'SI-4'!$A$1:$J$56</definedName>
    <definedName name="Z_8AE384D2_954E_4FC4_9E7B_72B2DA3D2D3A_.wvu.PrintArea" localSheetId="4" hidden="1">'SCF-8-9'!$A$1:$H$87</definedName>
    <definedName name="Z_8AE384D2_954E_4FC4_9E7B_72B2DA3D2D3A_.wvu.Rows" localSheetId="1" hidden="1">'SI-4'!#REF!</definedName>
    <definedName name="Z_DFBF4CAE_57D7_4172_8C3A_8E3DF4930C4B_.wvu.PrintArea" localSheetId="4" hidden="1">'SCF-8-9'!$A$1:$H$87</definedName>
    <definedName name="Z_DFBF4CAE_57D7_4172_8C3A_8E3DF4930C4B_.wvu.Rows" localSheetId="1" hidden="1">'SI-4'!#REF!</definedName>
    <definedName name="Z_E1DB4DD3_3D3D_4C8E_ADFF_122E3B5E40F3_.wvu.PrintArea" localSheetId="4" hidden="1">'SCF-8-9'!$A$1:$H$87</definedName>
    <definedName name="Z_E1DB4DD3_3D3D_4C8E_ADFF_122E3B5E40F3_.wvu.PrintArea" localSheetId="1" hidden="1">'SI-4'!$A$1:$J$56</definedName>
    <definedName name="Z_E1DB4DD3_3D3D_4C8E_ADFF_122E3B5E40F3_.wvu.Rows" localSheetId="1" hidden="1">'SI-4'!#REF!</definedName>
  </definedNames>
  <calcPr calcId="191028"/>
  <customWorkbookViews>
    <customWorkbookView name="PwC User - Personal View" guid="{DFBF4CAE-57D7-4172-8C3A-8E3DF4930C4B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KPMG - Personal View" guid="{8AE384D2-954E-4FC4-9E7B-72B2DA3D2D3A}" mergeInterval="0" personalView="1" maximized="1" windowWidth="994" windowHeight="517" tabRatio="599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1" i="19" l="1"/>
  <c r="N34" i="15" l="1"/>
  <c r="T46" i="15"/>
  <c r="B87" i="17"/>
  <c r="B56" i="17" s="1"/>
  <c r="D62" i="19"/>
  <c r="F62" i="19"/>
  <c r="H62" i="19"/>
  <c r="J62" i="19"/>
  <c r="F87" i="17" l="1"/>
  <c r="H87" i="17"/>
  <c r="D87" i="17"/>
  <c r="D61" i="17"/>
  <c r="F61" i="17"/>
  <c r="H61" i="17"/>
  <c r="J90" i="19" l="1"/>
  <c r="J92" i="19" s="1"/>
  <c r="H90" i="19"/>
  <c r="H92" i="19" s="1"/>
  <c r="F90" i="19"/>
  <c r="F92" i="19" s="1"/>
  <c r="J70" i="19"/>
  <c r="J72" i="19" s="1"/>
  <c r="H70" i="19"/>
  <c r="F70" i="19"/>
  <c r="F72" i="19" s="1"/>
  <c r="D70" i="19"/>
  <c r="J35" i="19"/>
  <c r="F35" i="19"/>
  <c r="H35" i="19"/>
  <c r="D35" i="19"/>
  <c r="J19" i="19"/>
  <c r="H19" i="19"/>
  <c r="F19" i="19"/>
  <c r="D19" i="19"/>
  <c r="F94" i="19" l="1"/>
  <c r="J94" i="19"/>
  <c r="F37" i="19"/>
  <c r="J37" i="19"/>
  <c r="H72" i="19"/>
  <c r="H94" i="19" s="1"/>
  <c r="D72" i="19"/>
  <c r="H37" i="19"/>
  <c r="D37" i="19"/>
  <c r="F76" i="17"/>
  <c r="B76" i="17"/>
  <c r="H71" i="17"/>
  <c r="F71" i="17"/>
  <c r="D71" i="17"/>
  <c r="B71" i="17"/>
  <c r="B61" i="17"/>
  <c r="J30" i="18"/>
  <c r="N30" i="18" s="1"/>
  <c r="N31" i="18" s="1"/>
  <c r="J20" i="18"/>
  <c r="N20" i="18" s="1"/>
  <c r="N21" i="18" s="1"/>
  <c r="N33" i="18"/>
  <c r="N27" i="18"/>
  <c r="L31" i="18"/>
  <c r="L34" i="18" s="1"/>
  <c r="H31" i="18"/>
  <c r="H34" i="18" s="1"/>
  <c r="F31" i="18"/>
  <c r="F34" i="18" s="1"/>
  <c r="D31" i="18"/>
  <c r="D34" i="18" s="1"/>
  <c r="N23" i="18"/>
  <c r="N12" i="18"/>
  <c r="L24" i="18"/>
  <c r="H24" i="18"/>
  <c r="F24" i="18"/>
  <c r="D24" i="18"/>
  <c r="L21" i="18"/>
  <c r="H21" i="18"/>
  <c r="F21" i="18"/>
  <c r="D21" i="18"/>
  <c r="Z42" i="15"/>
  <c r="Z44" i="15" s="1"/>
  <c r="Z47" i="15" s="1"/>
  <c r="N42" i="15"/>
  <c r="N44" i="15" s="1"/>
  <c r="N47" i="15" s="1"/>
  <c r="D88" i="19" s="1"/>
  <c r="Z26" i="15"/>
  <c r="Z28" i="15" s="1"/>
  <c r="Z31" i="15" s="1"/>
  <c r="N26" i="15"/>
  <c r="N28" i="15" s="1"/>
  <c r="N31" i="15" s="1"/>
  <c r="V44" i="15"/>
  <c r="T44" i="15"/>
  <c r="T47" i="15" s="1"/>
  <c r="R44" i="15"/>
  <c r="R47" i="15" s="1"/>
  <c r="P44" i="15"/>
  <c r="P47" i="15" s="1"/>
  <c r="L44" i="15"/>
  <c r="L47" i="15" s="1"/>
  <c r="J44" i="15"/>
  <c r="J47" i="15" s="1"/>
  <c r="H44" i="15"/>
  <c r="H47" i="15" s="1"/>
  <c r="F44" i="15"/>
  <c r="F47" i="15" s="1"/>
  <c r="D44" i="15"/>
  <c r="D47" i="15" s="1"/>
  <c r="V34" i="15"/>
  <c r="X34" i="15" s="1"/>
  <c r="AB34" i="15" s="1"/>
  <c r="V46" i="15"/>
  <c r="X46" i="15" s="1"/>
  <c r="AB46" i="15" s="1"/>
  <c r="V43" i="15"/>
  <c r="X43" i="15" s="1"/>
  <c r="AB43" i="15" s="1"/>
  <c r="V42" i="15"/>
  <c r="X30" i="15"/>
  <c r="L31" i="15"/>
  <c r="J31" i="15"/>
  <c r="T28" i="15"/>
  <c r="T31" i="15" s="1"/>
  <c r="R28" i="15"/>
  <c r="R31" i="15" s="1"/>
  <c r="P28" i="15"/>
  <c r="P31" i="15" s="1"/>
  <c r="L28" i="15"/>
  <c r="J28" i="15"/>
  <c r="H28" i="15"/>
  <c r="H31" i="15" s="1"/>
  <c r="F28" i="15"/>
  <c r="F31" i="15" s="1"/>
  <c r="D28" i="15"/>
  <c r="D31" i="15" s="1"/>
  <c r="V30" i="15"/>
  <c r="V27" i="15"/>
  <c r="X27" i="15" s="1"/>
  <c r="AB27" i="15" s="1"/>
  <c r="V26" i="15"/>
  <c r="AB13" i="15"/>
  <c r="X13" i="15"/>
  <c r="V13" i="15"/>
  <c r="F35" i="9"/>
  <c r="F38" i="9" s="1"/>
  <c r="H35" i="9"/>
  <c r="H38" i="9" s="1"/>
  <c r="J35" i="9"/>
  <c r="J38" i="9" s="1"/>
  <c r="D35" i="9"/>
  <c r="D38" i="9" s="1"/>
  <c r="J49" i="9"/>
  <c r="H49" i="9"/>
  <c r="H52" i="9" s="1"/>
  <c r="F49" i="9"/>
  <c r="D49" i="9"/>
  <c r="D52" i="9" s="1"/>
  <c r="J44" i="9"/>
  <c r="H44" i="9"/>
  <c r="F44" i="9"/>
  <c r="D44" i="9"/>
  <c r="J22" i="9"/>
  <c r="J24" i="9" s="1"/>
  <c r="H22" i="9"/>
  <c r="F22" i="9"/>
  <c r="D22" i="9"/>
  <c r="J14" i="9"/>
  <c r="H14" i="9"/>
  <c r="F14" i="9"/>
  <c r="D14" i="9"/>
  <c r="D24" i="9" l="1"/>
  <c r="D27" i="9" s="1"/>
  <c r="D29" i="9" s="1"/>
  <c r="F24" i="9"/>
  <c r="F27" i="9" s="1"/>
  <c r="F29" i="9" s="1"/>
  <c r="H24" i="9"/>
  <c r="H27" i="9" s="1"/>
  <c r="H29" i="9" s="1"/>
  <c r="N34" i="18"/>
  <c r="V47" i="15"/>
  <c r="D89" i="19" s="1"/>
  <c r="D90" i="19" s="1"/>
  <c r="D92" i="19" s="1"/>
  <c r="D94" i="19" s="1"/>
  <c r="J31" i="18"/>
  <c r="J34" i="18" s="1"/>
  <c r="J21" i="18"/>
  <c r="J24" i="18" s="1"/>
  <c r="N24" i="18"/>
  <c r="X42" i="15"/>
  <c r="X26" i="15"/>
  <c r="AB26" i="15" s="1"/>
  <c r="AB28" i="15" s="1"/>
  <c r="AB30" i="15"/>
  <c r="X28" i="15"/>
  <c r="X31" i="15" s="1"/>
  <c r="V28" i="15"/>
  <c r="V31" i="15" s="1"/>
  <c r="J27" i="9"/>
  <c r="J29" i="9" s="1"/>
  <c r="D11" i="17" l="1"/>
  <c r="D26" i="17" s="1"/>
  <c r="D38" i="17" s="1"/>
  <c r="D40" i="17" s="1"/>
  <c r="D73" i="17" s="1"/>
  <c r="D75" i="17" s="1"/>
  <c r="D77" i="17" s="1"/>
  <c r="F39" i="9"/>
  <c r="B11" i="17"/>
  <c r="B26" i="17" s="1"/>
  <c r="B38" i="17" s="1"/>
  <c r="B40" i="17" s="1"/>
  <c r="B73" i="17" s="1"/>
  <c r="B75" i="17" s="1"/>
  <c r="B77" i="17" s="1"/>
  <c r="D39" i="9"/>
  <c r="H11" i="17"/>
  <c r="H26" i="17" s="1"/>
  <c r="H38" i="17" s="1"/>
  <c r="H40" i="17" s="1"/>
  <c r="H73" i="17" s="1"/>
  <c r="H75" i="17" s="1"/>
  <c r="H77" i="17" s="1"/>
  <c r="J39" i="9"/>
  <c r="F11" i="17"/>
  <c r="H39" i="9"/>
  <c r="X44" i="15"/>
  <c r="X47" i="15" s="1"/>
  <c r="AB42" i="15"/>
  <c r="AB44" i="15" s="1"/>
  <c r="AB47" i="15" s="1"/>
  <c r="AB31" i="15"/>
  <c r="F26" i="17" l="1"/>
  <c r="F38" i="17" s="1"/>
  <c r="F40" i="17" s="1"/>
  <c r="F73" i="17" s="1"/>
  <c r="F75" i="17" s="1"/>
  <c r="F77" i="17" s="1"/>
</calcChain>
</file>

<file path=xl/sharedStrings.xml><?xml version="1.0" encoding="utf-8"?>
<sst xmlns="http://schemas.openxmlformats.org/spreadsheetml/2006/main" count="348" uniqueCount="243">
  <si>
    <t xml:space="preserve">Thai Rubber Latex Group Public Company Limited and its Subsidiaries </t>
  </si>
  <si>
    <t>Statement of financial position</t>
  </si>
  <si>
    <t>Consolidated</t>
  </si>
  <si>
    <t>Separate</t>
  </si>
  <si>
    <t>financial statements</t>
  </si>
  <si>
    <t>31 December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</si>
  <si>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</si>
  <si>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</si>
  <si>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</si>
  <si>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</si>
  <si>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</si>
  <si>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</si>
  <si>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>Trade accounts receivable</t>
  </si>
  <si>
    <t>2, 3</t>
  </si>
  <si>
    <t>Other current receivables</t>
  </si>
  <si>
    <t>Inventories</t>
  </si>
  <si>
    <t>Other current financial assets</t>
  </si>
  <si>
    <t>Other current assets</t>
  </si>
  <si>
    <t xml:space="preserve">Total current assets </t>
  </si>
  <si>
    <t>Non-current assets</t>
  </si>
  <si>
    <t>Non-current investments in financial assets</t>
  </si>
  <si>
    <t>Investments in associate</t>
  </si>
  <si>
    <t>Investments in subsidiaries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</si>
  <si>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</si>
  <si>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</si>
  <si>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</si>
  <si>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</si>
  <si>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</si>
  <si>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>Deferred tax assets</t>
  </si>
  <si>
    <t>Restricted deposit at financial institution</t>
  </si>
  <si>
    <t>Other non-current assets</t>
  </si>
  <si>
    <t xml:space="preserve">Total non-current assets </t>
  </si>
  <si>
    <t>Total assets</t>
  </si>
  <si>
    <t>Liabilities and equity</t>
  </si>
  <si>
    <t>Current liabilities</t>
  </si>
  <si>
    <t xml:space="preserve">Bank overdrafts and short-term borrowings </t>
  </si>
  <si>
    <t xml:space="preserve">   from financial institutions</t>
  </si>
  <si>
    <t>Trade accounts payable</t>
  </si>
  <si>
    <t>Other current payables</t>
  </si>
  <si>
    <t>Accrued expenses</t>
  </si>
  <si>
    <t>Current portion of long-term borrowings</t>
  </si>
  <si>
    <t>Current portion of lease liabilities</t>
  </si>
  <si>
    <t>Short-term borrowings from related party</t>
  </si>
  <si>
    <t>Other current financial liabilities</t>
  </si>
  <si>
    <t>Other current liabilities</t>
  </si>
  <si>
    <t xml:space="preserve">Total current liabilities </t>
  </si>
  <si>
    <t xml:space="preserve">Non-current liabilities </t>
  </si>
  <si>
    <t>Long-term borrowings from financial institutions</t>
  </si>
  <si>
    <t>Lease liabilities</t>
  </si>
  <si>
    <t>Deferred tax liabilities</t>
  </si>
  <si>
    <t>Non-current provision for employee benefits</t>
  </si>
  <si>
    <t>Other non-current liabilities</t>
  </si>
  <si>
    <t xml:space="preserve">Total non-current liabilities </t>
  </si>
  <si>
    <t>Total liabilities</t>
  </si>
  <si>
    <t>Equity</t>
  </si>
  <si>
    <t xml:space="preserve">Share capital: </t>
  </si>
  <si>
    <t xml:space="preserve">  Authorised share capital</t>
  </si>
  <si>
    <t xml:space="preserve">  Issued and paid-up share capital</t>
  </si>
  <si>
    <t>Share premium</t>
  </si>
  <si>
    <t xml:space="preserve">  Share premium on ordinary shares</t>
  </si>
  <si>
    <t xml:space="preserve">Surplus on share-based payment </t>
  </si>
  <si>
    <t>Retained earnings (Deficit)</t>
  </si>
  <si>
    <t xml:space="preserve">   Appropriated</t>
  </si>
  <si>
    <t xml:space="preserve">    Legal reserve</t>
  </si>
  <si>
    <t xml:space="preserve">  Unappropriated (Deficit)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</si>
  <si>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</si>
  <si>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</si>
  <si>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</si>
  <si>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</si>
  <si>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</si>
  <si>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</si>
  <si>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 xml:space="preserve"> </t>
  </si>
  <si>
    <t>Three-month period ended</t>
  </si>
  <si>
    <t>Income</t>
  </si>
  <si>
    <t>Revenues from sales of goods</t>
  </si>
  <si>
    <t>Other income</t>
  </si>
  <si>
    <t>Total income</t>
  </si>
  <si>
    <t>Expenses</t>
  </si>
  <si>
    <t>Costs of sales of goods</t>
  </si>
  <si>
    <t>Distribution costs</t>
  </si>
  <si>
    <t xml:space="preserve">Administrative expenses  </t>
  </si>
  <si>
    <t>Total expenses</t>
  </si>
  <si>
    <t>Profit (loss) from operating activities</t>
  </si>
  <si>
    <t>Finance costs</t>
  </si>
  <si>
    <t xml:space="preserve">Share of profit (loss) of associates </t>
  </si>
  <si>
    <t>Profit (loss) before income tax expense</t>
  </si>
  <si>
    <t>Tax (expense) income</t>
  </si>
  <si>
    <t>Profit (loss) for the period</t>
  </si>
  <si>
    <t xml:space="preserve">Other comprehensive income </t>
  </si>
  <si>
    <t>Items that will be reclassified subsequently to profit or loss</t>
  </si>
  <si>
    <t>Exchange differences on translating financial statements</t>
  </si>
  <si>
    <t xml:space="preserve">Total items that will be reclassified subsequently </t>
  </si>
  <si>
    <t xml:space="preserve">   to profit or loss</t>
  </si>
  <si>
    <t xml:space="preserve">Other comprehensive income (expense) for the period, </t>
  </si>
  <si>
    <t xml:space="preserve">   net of income tax</t>
  </si>
  <si>
    <t xml:space="preserve">Total comprehensive income (expense) for the period </t>
  </si>
  <si>
    <t>Profit (loss) attributable to:</t>
  </si>
  <si>
    <t xml:space="preserve">   Owners of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</si>
  <si>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</si>
  <si>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</si>
  <si>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</si>
  <si>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</si>
  <si>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Total comprehensive income (expense) for period</t>
  </si>
  <si>
    <t>Thai Rubber Latex Group Public Company Limited and its Subsidiaries</t>
  </si>
  <si>
    <t>Total comprehensive income (expense) for the period</t>
  </si>
  <si>
    <t>Statement of changes in equity (Unaudited)</t>
  </si>
  <si>
    <t>Consolidated financial statements</t>
  </si>
  <si>
    <t>Surplus on</t>
  </si>
  <si>
    <t>Share of other</t>
  </si>
  <si>
    <t>Issued and</t>
  </si>
  <si>
    <t>changes in</t>
  </si>
  <si>
    <t>comprehensive</t>
  </si>
  <si>
    <t>paid-up</t>
  </si>
  <si>
    <t xml:space="preserve"> ownership </t>
  </si>
  <si>
    <t>Unappro-</t>
  </si>
  <si>
    <t xml:space="preserve">income of </t>
  </si>
  <si>
    <t>Total other</t>
  </si>
  <si>
    <t>attributable to</t>
  </si>
  <si>
    <t>Non-</t>
  </si>
  <si>
    <t>share</t>
  </si>
  <si>
    <t>Share</t>
  </si>
  <si>
    <t xml:space="preserve">share-based </t>
  </si>
  <si>
    <t>interest in</t>
  </si>
  <si>
    <t>Legal</t>
  </si>
  <si>
    <t>priated</t>
  </si>
  <si>
    <t>Translation</t>
  </si>
  <si>
    <t xml:space="preserve">associates using </t>
  </si>
  <si>
    <t>Revaluation</t>
  </si>
  <si>
    <t>components of</t>
  </si>
  <si>
    <t>owners</t>
  </si>
  <si>
    <t>controlling</t>
  </si>
  <si>
    <t>Total</t>
  </si>
  <si>
    <t>capital</t>
  </si>
  <si>
    <t>premium</t>
  </si>
  <si>
    <t xml:space="preserve">payment </t>
  </si>
  <si>
    <t>subsidiaries</t>
  </si>
  <si>
    <t>reserve</t>
  </si>
  <si>
    <t>(Deficit)</t>
  </si>
  <si>
    <t xml:space="preserve">equity method </t>
  </si>
  <si>
    <t>reserves</t>
  </si>
  <si>
    <t>equity</t>
  </si>
  <si>
    <t>of the parent</t>
  </si>
  <si>
    <t>interests</t>
  </si>
  <si>
    <t>Transactions with owners, recorded directly in equity</t>
  </si>
  <si>
    <t xml:space="preserve">    Distributions to owners</t>
  </si>
  <si>
    <t xml:space="preserve">    Dividends</t>
  </si>
  <si>
    <t xml:space="preserve">    Dividends paid in subsidiary</t>
  </si>
  <si>
    <t xml:space="preserve">    Total distributions to owners </t>
  </si>
  <si>
    <t xml:space="preserve">    Changes in ownership interests in subsidiaries</t>
  </si>
  <si>
    <t xml:space="preserve">    Disposals of non-controlling interests without a change in control</t>
  </si>
  <si>
    <t xml:space="preserve">  Total changes in ownership interests in subsidiaries</t>
  </si>
  <si>
    <t>Comprehensive income for the period</t>
  </si>
  <si>
    <t xml:space="preserve">    Loss</t>
  </si>
  <si>
    <t xml:space="preserve">    Other comprehensive income</t>
  </si>
  <si>
    <t>Transfer to retained earnings</t>
  </si>
  <si>
    <t>Balance at 1 January 2024</t>
  </si>
  <si>
    <t>Separate financial statements</t>
  </si>
  <si>
    <t>Other components of</t>
  </si>
  <si>
    <t>Retained earnings</t>
  </si>
  <si>
    <t>share capital</t>
  </si>
  <si>
    <t>Unappropriated</t>
  </si>
  <si>
    <t xml:space="preserve">   Profit</t>
  </si>
  <si>
    <t>Total comprehensive income for the period</t>
  </si>
  <si>
    <t>Statement of cash flows (Unaudited)</t>
  </si>
  <si>
    <t>Cash flows from operating activities</t>
  </si>
  <si>
    <t>Adjustments to reconcile profit (loss) to cash receipts (payments)</t>
  </si>
  <si>
    <t xml:space="preserve">Depreciation and amortisation </t>
  </si>
  <si>
    <t>Amortisation of rubber plantation development costs</t>
  </si>
  <si>
    <t>Amortisation of land possesory rights</t>
  </si>
  <si>
    <t>Provision for employee benefits</t>
  </si>
  <si>
    <t>Share of loss of associates, net of tax</t>
  </si>
  <si>
    <t>Interest income</t>
  </si>
  <si>
    <t>Changes in operating assets and liabilities</t>
  </si>
  <si>
    <t>Trade and other current receivables</t>
  </si>
  <si>
    <t>Trade and other current payables</t>
  </si>
  <si>
    <t>Provision for employee benefits paid</t>
  </si>
  <si>
    <t>Taxes paid</t>
  </si>
  <si>
    <t>Cash flows from investing activities</t>
  </si>
  <si>
    <t>Increase in restricted deposit at financial institution</t>
  </si>
  <si>
    <t xml:space="preserve">Acquisition of property, plant and equipment </t>
  </si>
  <si>
    <t>Acquisition of intangible assets</t>
  </si>
  <si>
    <t xml:space="preserve">Proceeds from disposal of property, plant and equipment </t>
  </si>
  <si>
    <t>Increase in rubber plantation development costs</t>
  </si>
  <si>
    <t>Interest received</t>
  </si>
  <si>
    <t>Cash flows from financing activities</t>
  </si>
  <si>
    <t xml:space="preserve">   from financial institutions </t>
  </si>
  <si>
    <r>
      <t>Payment of lease liabilities</t>
    </r>
    <r>
      <rPr>
        <i/>
        <sz val="11"/>
        <rFont val="Times New Roman"/>
        <family val="1"/>
      </rPr>
      <t xml:space="preserve"> </t>
    </r>
  </si>
  <si>
    <t>Repayment of long-term borrowings from financial institutions</t>
  </si>
  <si>
    <t>Proceeds from sales and lease back assets</t>
  </si>
  <si>
    <t>Interest paid</t>
  </si>
  <si>
    <t>Net cash used in financing activities</t>
  </si>
  <si>
    <t>Net decrease in cash and cash equivalents,</t>
  </si>
  <si>
    <t xml:space="preserve">   before effect of exchange rates</t>
  </si>
  <si>
    <t>Effect of exchange rate changes on cash and cash equivalents</t>
  </si>
  <si>
    <t>Net decrease in cash and cash equivalents</t>
  </si>
  <si>
    <t>Cash and cash equivalents at 1 January</t>
  </si>
  <si>
    <t>Supplemental disclosures of cash flow information</t>
  </si>
  <si>
    <t>Non-cash transactions</t>
  </si>
  <si>
    <t xml:space="preserve">            information as follows :</t>
  </si>
  <si>
    <t xml:space="preserve">   Total purchase of property, plant and equipment during the period</t>
  </si>
  <si>
    <r>
      <t xml:space="preserve"> </t>
    </r>
    <r>
      <rPr>
        <i/>
        <sz val="11"/>
        <rFont val="Times New Roman"/>
        <family val="1"/>
      </rPr>
      <t xml:space="preserve">  Add:</t>
    </r>
    <r>
      <rPr>
        <sz val="11"/>
        <rFont val="Times New Roman"/>
        <family val="1"/>
      </rPr>
      <t xml:space="preserve"> settlement of payable for property, plant and equipment </t>
    </r>
  </si>
  <si>
    <r>
      <t xml:space="preserve">   </t>
    </r>
    <r>
      <rPr>
        <i/>
        <sz val="11"/>
        <rFont val="Times New Roman"/>
        <family val="1"/>
      </rPr>
      <t>Less:</t>
    </r>
    <r>
      <rPr>
        <sz val="11"/>
        <rFont val="Times New Roman"/>
        <family val="1"/>
      </rPr>
      <t xml:space="preserve"> payable on purchase of property, plant and equipment </t>
    </r>
  </si>
  <si>
    <t xml:space="preserve">   Purchase of property, plant and equipment paid by cash</t>
  </si>
  <si>
    <t>Net cash used in investing activities</t>
  </si>
  <si>
    <t>Tax (income) expense</t>
  </si>
  <si>
    <t>Long-term loans to subsidiary</t>
  </si>
  <si>
    <t>Decrease in short-term loans to other parties</t>
  </si>
  <si>
    <t>Short-term loans to other parties</t>
  </si>
  <si>
    <t xml:space="preserve">    Acquisition of non-controlling interests without a change in control</t>
  </si>
  <si>
    <t>31 March</t>
  </si>
  <si>
    <t>Earnings (loss) per share</t>
  </si>
  <si>
    <t xml:space="preserve">Earnings (loss) per share (in Baht)  </t>
  </si>
  <si>
    <t>Three-month period ended 31 March 2024</t>
  </si>
  <si>
    <t>Balance as at 31 March 2024</t>
  </si>
  <si>
    <t>Three-month period ended 31 March 2025</t>
  </si>
  <si>
    <t>Balance at 1 January 2025</t>
  </si>
  <si>
    <t>Balance as at 31 March 2025</t>
  </si>
  <si>
    <t xml:space="preserve">Three-month period ended </t>
  </si>
  <si>
    <t>Cash and cash equivalents at 31 March</t>
  </si>
  <si>
    <t>Other finance costs paid</t>
  </si>
  <si>
    <t>Short-term loans to subsidiary</t>
  </si>
  <si>
    <t xml:space="preserve">Intangible assets </t>
  </si>
  <si>
    <t>Differences on changes in ownership interests</t>
  </si>
  <si>
    <t xml:space="preserve">    in subsidiaries</t>
  </si>
  <si>
    <t>Gain on exchange rate</t>
  </si>
  <si>
    <t>Loss on exchange rate</t>
  </si>
  <si>
    <t>Decrease in short-term loans to subsidiary</t>
  </si>
  <si>
    <t>Increase in long-term loans to subsidiary</t>
  </si>
  <si>
    <t>4, 5</t>
  </si>
  <si>
    <t>Income tax payable</t>
  </si>
  <si>
    <t>Reversal of expected credit loss</t>
  </si>
  <si>
    <t>Reversal of loss on inventory devaluation</t>
  </si>
  <si>
    <t>Unrealised gain on foreign exchange</t>
  </si>
  <si>
    <t>Unrealised loss on derivatives</t>
  </si>
  <si>
    <t>Cash generated from operating activities</t>
  </si>
  <si>
    <t>Net cash from operating activities</t>
  </si>
  <si>
    <t>Increase (decrease) in bank overdrafts and short-term borrowings</t>
  </si>
  <si>
    <t xml:space="preserve">   (1,022,219,530 ordinary shares, par value at Baht 
    1 per share)</t>
  </si>
  <si>
    <t xml:space="preserve">  (817,775,785 ordinary shares, par value at Baht 
    1 per share)</t>
  </si>
  <si>
    <t>Loss on disposal and written-off of property, plant and equipment</t>
  </si>
  <si>
    <t xml:space="preserve">   Purchase of property, plant and equipment during the period</t>
  </si>
  <si>
    <r>
      <rPr>
        <i/>
        <sz val="11"/>
        <rFont val="Times New Roman"/>
        <family val="1"/>
      </rPr>
      <t xml:space="preserve">   Less:</t>
    </r>
    <r>
      <rPr>
        <sz val="11"/>
        <rFont val="Times New Roman"/>
        <family val="1"/>
      </rPr>
      <t xml:space="preserve"> acquisition of right-of-use assets by lease liabilities</t>
    </r>
  </si>
  <si>
    <t>Loss on derivatives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</si>
</sst>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#,##0;\(#,##0\)"/>
    <numFmt numFmtId="166" formatCode="_(* #,##0_);_(* \(#,##0\);_(* &quot;-&quot;??_);_(@_)"/>
    <numFmt numFmtId="167" formatCode="_-* #,##0;[Red]\(#,##0\);_-* &quot;-&quot;_-;_-@_-"/>
    <numFmt numFmtId="168" formatCode="0.00_)"/>
    <numFmt numFmtId="169" formatCode="_(* #,##0.00_);_(* \(#,##0.00\);_(* &quot;-&quot;_);_(@_)"/>
    <numFmt numFmtId="170" formatCode="#,##0.00;\(#,##0.00\);\-\ \ "/>
    <numFmt numFmtId="171" formatCode="_(* #,##0.0000_);_(* \(#,##0.0000\);_(* &quot;-&quot;_);_(@_)"/>
    <numFmt numFmtId="172" formatCode="0.00_);\(0.00\)"/>
    <numFmt numFmtId="173" formatCode="_(* #,##0_);_(* \(#,##0\);_(* &quot;-&quot;???_);_(@_)"/>
  </numFmts>
  <fonts count="24"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1"/>
      <name val="Angsana New"/>
      <family val="1"/>
    </font>
    <font>
      <sz val="11"/>
      <name val="Angsana New"/>
      <family val="1"/>
    </font>
    <font>
      <sz val="15"/>
      <name val="Times New Roman"/>
      <family val="1"/>
    </font>
    <font>
      <sz val="14"/>
      <name val="Angsana New"/>
      <family val="1"/>
      <charset val="222"/>
    </font>
    <font>
      <b/>
      <sz val="14"/>
      <name val="Angsana New"/>
      <family val="1"/>
    </font>
    <font>
      <sz val="16"/>
      <name val="Angsana New"/>
      <family val="1"/>
    </font>
    <font>
      <i/>
      <sz val="14"/>
      <name val="Angsana New"/>
      <family val="1"/>
    </font>
    <font>
      <b/>
      <sz val="15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1" fontId="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8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1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0" fillId="0" borderId="0"/>
    <xf numFmtId="0" fontId="10" fillId="0" borderId="0"/>
    <xf numFmtId="170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2">
    <xf numFmtId="0" fontId="0" fillId="0" borderId="0" xfId="0"/>
    <xf numFmtId="41" fontId="0" fillId="0" borderId="0" xfId="2" applyFont="1" applyFill="1" applyAlignment="1"/>
    <xf numFmtId="41" fontId="0" fillId="0" borderId="0" xfId="1" applyNumberFormat="1" applyFont="1" applyFill="1" applyAlignment="1"/>
    <xf numFmtId="166" fontId="0" fillId="0" borderId="0" xfId="1" applyNumberFormat="1" applyFont="1" applyFill="1" applyAlignment="1"/>
    <xf numFmtId="166" fontId="3" fillId="0" borderId="0" xfId="1" applyNumberFormat="1" applyFont="1" applyFill="1" applyBorder="1" applyAlignment="1"/>
    <xf numFmtId="41" fontId="3" fillId="0" borderId="0" xfId="1" applyNumberFormat="1" applyFont="1" applyFill="1" applyAlignment="1"/>
    <xf numFmtId="9" fontId="0" fillId="0" borderId="0" xfId="37" applyFont="1" applyFill="1" applyAlignment="1"/>
    <xf numFmtId="41" fontId="3" fillId="0" borderId="0" xfId="2" applyFont="1" applyFill="1" applyAlignment="1"/>
    <xf numFmtId="10" fontId="0" fillId="0" borderId="0" xfId="37" applyNumberFormat="1" applyFont="1" applyFill="1" applyAlignment="1"/>
    <xf numFmtId="41" fontId="3" fillId="0" borderId="2" xfId="39" applyNumberFormat="1" applyFont="1" applyFill="1" applyBorder="1" applyAlignment="1" applyProtection="1">
      <alignment horizontal="right"/>
      <protection locked="0"/>
    </xf>
    <xf numFmtId="41" fontId="3" fillId="0" borderId="0" xfId="39" applyNumberFormat="1" applyFont="1" applyFill="1" applyAlignment="1" applyProtection="1">
      <alignment horizontal="right"/>
      <protection locked="0"/>
    </xf>
    <xf numFmtId="41" fontId="3" fillId="0" borderId="0" xfId="39" applyNumberFormat="1" applyFont="1" applyFill="1" applyAlignment="1" applyProtection="1">
      <protection locked="0"/>
    </xf>
    <xf numFmtId="41" fontId="4" fillId="0" borderId="0" xfId="1" applyNumberFormat="1" applyFont="1" applyFill="1" applyBorder="1" applyAlignment="1"/>
    <xf numFmtId="166" fontId="4" fillId="0" borderId="0" xfId="1" applyNumberFormat="1" applyFont="1" applyFill="1" applyBorder="1" applyAlignment="1"/>
    <xf numFmtId="166" fontId="3" fillId="0" borderId="0" xfId="1" applyNumberFormat="1" applyFont="1" applyFill="1" applyAlignment="1"/>
    <xf numFmtId="166" fontId="3" fillId="0" borderId="4" xfId="1" applyNumberFormat="1" applyFont="1" applyFill="1" applyBorder="1" applyAlignment="1"/>
    <xf numFmtId="41" fontId="0" fillId="0" borderId="0" xfId="1" applyNumberFormat="1" applyFont="1" applyFill="1" applyAlignment="1">
      <alignment horizontal="right"/>
    </xf>
    <xf numFmtId="165" fontId="0" fillId="0" borderId="0" xfId="1" applyNumberFormat="1" applyFont="1" applyFill="1" applyAlignment="1">
      <alignment horizontal="left"/>
    </xf>
    <xf numFmtId="165" fontId="7" fillId="0" borderId="0" xfId="1" applyNumberFormat="1" applyFont="1" applyFill="1" applyAlignment="1">
      <alignment horizontal="center"/>
    </xf>
    <xf numFmtId="41" fontId="0" fillId="0" borderId="0" xfId="1" applyNumberFormat="1" applyFont="1" applyFill="1" applyBorder="1" applyAlignment="1">
      <alignment horizontal="right"/>
    </xf>
    <xf numFmtId="165" fontId="14" fillId="0" borderId="0" xfId="1" applyNumberFormat="1" applyFont="1" applyFill="1" applyBorder="1" applyAlignment="1">
      <alignment horizontal="center"/>
    </xf>
    <xf numFmtId="165" fontId="15" fillId="0" borderId="0" xfId="1" applyNumberFormat="1" applyFont="1" applyFill="1" applyBorder="1" applyAlignment="1">
      <alignment horizontal="left"/>
    </xf>
    <xf numFmtId="41" fontId="15" fillId="0" borderId="0" xfId="1" applyNumberFormat="1" applyFont="1" applyFill="1" applyBorder="1" applyAlignment="1"/>
    <xf numFmtId="41" fontId="15" fillId="0" borderId="0" xfId="1" applyNumberFormat="1" applyFont="1" applyFill="1" applyBorder="1" applyAlignment="1">
      <alignment horizontal="right"/>
    </xf>
    <xf numFmtId="165" fontId="9" fillId="0" borderId="0" xfId="1" applyNumberFormat="1" applyFont="1" applyFill="1" applyAlignment="1">
      <alignment horizontal="center"/>
    </xf>
    <xf numFmtId="165" fontId="12" fillId="0" borderId="0" xfId="1" applyNumberFormat="1" applyFont="1" applyFill="1" applyAlignment="1">
      <alignment horizontal="left"/>
    </xf>
    <xf numFmtId="41" fontId="12" fillId="0" borderId="0" xfId="1" applyNumberFormat="1" applyFont="1" applyFill="1" applyAlignment="1"/>
    <xf numFmtId="41" fontId="12" fillId="0" borderId="0" xfId="1" applyNumberFormat="1" applyFont="1" applyFill="1" applyAlignment="1">
      <alignment horizontal="right"/>
    </xf>
    <xf numFmtId="166" fontId="12" fillId="0" borderId="0" xfId="1" applyNumberFormat="1" applyFont="1" applyFill="1" applyAlignment="1"/>
    <xf numFmtId="41" fontId="3" fillId="0" borderId="0" xfId="1" applyNumberFormat="1" applyFont="1" applyFill="1" applyBorder="1" applyAlignment="1">
      <alignment horizontal="right"/>
    </xf>
    <xf numFmtId="41" fontId="4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Alignment="1"/>
    <xf numFmtId="41" fontId="4" fillId="0" borderId="0" xfId="1" applyNumberFormat="1" applyFont="1" applyFill="1" applyAlignment="1">
      <alignment horizontal="right"/>
    </xf>
    <xf numFmtId="43" fontId="10" fillId="0" borderId="0" xfId="39" applyFont="1" applyFill="1" applyBorder="1" applyAlignment="1"/>
    <xf numFmtId="41" fontId="0" fillId="0" borderId="0" xfId="1" applyNumberFormat="1" applyFont="1" applyFill="1" applyAlignment="1">
      <alignment horizontal="center"/>
    </xf>
    <xf numFmtId="166" fontId="4" fillId="0" borderId="0" xfId="39" applyNumberFormat="1" applyFont="1" applyFill="1" applyAlignment="1">
      <alignment horizontal="right"/>
    </xf>
    <xf numFmtId="0" fontId="0" fillId="0" borderId="0" xfId="1" applyNumberFormat="1" applyFont="1" applyFill="1" applyAlignment="1">
      <alignment horizontal="left"/>
    </xf>
    <xf numFmtId="164" fontId="0" fillId="0" borderId="0" xfId="1" applyNumberFormat="1" applyFont="1" applyFill="1" applyAlignment="1">
      <alignment horizontal="right"/>
    </xf>
    <xf numFmtId="43" fontId="0" fillId="0" borderId="0" xfId="1" applyFont="1" applyFill="1" applyAlignment="1"/>
    <xf numFmtId="41" fontId="12" fillId="0" borderId="0" xfId="1" applyNumberFormat="1" applyFont="1" applyFill="1" applyBorder="1" applyAlignment="1">
      <alignment horizontal="right"/>
    </xf>
    <xf numFmtId="172" fontId="3" fillId="0" borderId="0" xfId="39" applyNumberFormat="1" applyFont="1" applyFill="1" applyBorder="1" applyAlignment="1">
      <alignment horizontal="right"/>
    </xf>
    <xf numFmtId="41" fontId="11" fillId="0" borderId="0" xfId="39" applyNumberFormat="1" applyFont="1" applyFill="1" applyBorder="1" applyAlignment="1">
      <alignment horizontal="right" vertical="center"/>
    </xf>
    <xf numFmtId="41" fontId="20" fillId="0" borderId="0" xfId="39" applyNumberFormat="1" applyFont="1" applyFill="1" applyBorder="1" applyAlignment="1" applyProtection="1">
      <alignment horizontal="right" vertical="center"/>
      <protection locked="0"/>
    </xf>
    <xf numFmtId="41" fontId="11" fillId="0" borderId="0" xfId="39" applyNumberFormat="1" applyFont="1" applyFill="1" applyBorder="1" applyAlignment="1" applyProtection="1">
      <alignment horizontal="right" vertical="center"/>
      <protection locked="0"/>
    </xf>
    <xf numFmtId="41" fontId="11" fillId="0" borderId="0" xfId="39" applyNumberFormat="1" applyFont="1" applyFill="1" applyBorder="1" applyAlignment="1" applyProtection="1">
      <alignment horizontal="center" vertical="center"/>
      <protection locked="0"/>
    </xf>
    <xf numFmtId="41" fontId="11" fillId="0" borderId="0" xfId="39" applyNumberFormat="1" applyFont="1" applyFill="1" applyBorder="1" applyAlignment="1" applyProtection="1">
      <alignment vertical="center"/>
      <protection locked="0"/>
    </xf>
    <xf numFmtId="41" fontId="4" fillId="0" borderId="0" xfId="1" applyNumberFormat="1" applyFont="1" applyFill="1" applyBorder="1" applyAlignment="1">
      <alignment vertical="center"/>
    </xf>
    <xf numFmtId="41" fontId="19" fillId="0" borderId="0" xfId="39" applyNumberFormat="1" applyFont="1" applyFill="1" applyBorder="1" applyAlignment="1">
      <alignment horizontal="right" vertical="center"/>
    </xf>
    <xf numFmtId="41" fontId="3" fillId="0" borderId="0" xfId="1" applyNumberFormat="1" applyFont="1" applyFill="1" applyBorder="1" applyAlignment="1">
      <alignment vertical="center"/>
    </xf>
    <xf numFmtId="41" fontId="0" fillId="0" borderId="0" xfId="1" applyNumberFormat="1" applyFont="1" applyFill="1" applyBorder="1" applyAlignment="1">
      <alignment horizontal="center" vertical="center"/>
    </xf>
    <xf numFmtId="41" fontId="4" fillId="0" borderId="0" xfId="1" applyNumberFormat="1" applyFont="1" applyFill="1" applyBorder="1" applyAlignment="1">
      <alignment horizontal="center" vertical="center"/>
    </xf>
    <xf numFmtId="173" fontId="3" fillId="0" borderId="0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Alignment="1">
      <alignment horizontal="right"/>
    </xf>
    <xf numFmtId="166" fontId="0" fillId="0" borderId="0" xfId="1" applyNumberFormat="1" applyFont="1" applyFill="1"/>
    <xf numFmtId="173" fontId="4" fillId="0" borderId="0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horizontal="right"/>
    </xf>
    <xf numFmtId="166" fontId="4" fillId="0" borderId="0" xfId="1" applyNumberFormat="1" applyFont="1" applyFill="1" applyBorder="1" applyAlignment="1">
      <alignment horizontal="right"/>
    </xf>
    <xf numFmtId="166" fontId="3" fillId="0" borderId="0" xfId="39" applyNumberFormat="1" applyFont="1" applyFill="1" applyBorder="1" applyAlignment="1">
      <alignment horizontal="right"/>
    </xf>
    <xf numFmtId="166" fontId="4" fillId="0" borderId="1" xfId="1" applyNumberFormat="1" applyFont="1" applyFill="1" applyBorder="1" applyAlignment="1">
      <alignment horizontal="right"/>
    </xf>
    <xf numFmtId="166" fontId="3" fillId="0" borderId="4" xfId="39" applyNumberFormat="1" applyFont="1" applyFill="1" applyBorder="1" applyAlignment="1">
      <alignment horizontal="right"/>
    </xf>
    <xf numFmtId="166" fontId="4" fillId="0" borderId="0" xfId="1" applyNumberFormat="1" applyFont="1" applyFill="1" applyAlignment="1">
      <alignment horizontal="right"/>
    </xf>
    <xf numFmtId="166" fontId="3" fillId="0" borderId="0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Border="1" applyAlignment="1">
      <alignment vertical="center"/>
    </xf>
    <xf numFmtId="166" fontId="4" fillId="0" borderId="3" xfId="1" applyNumberFormat="1" applyFont="1" applyFill="1" applyBorder="1" applyAlignment="1">
      <alignment horizontal="right" vertical="center"/>
    </xf>
    <xf numFmtId="166" fontId="4" fillId="0" borderId="0" xfId="1" applyNumberFormat="1" applyFont="1" applyFill="1" applyBorder="1" applyAlignment="1">
      <alignment vertical="center"/>
    </xf>
    <xf numFmtId="166" fontId="4" fillId="0" borderId="0" xfId="1" applyNumberFormat="1" applyFont="1" applyFill="1" applyBorder="1" applyAlignment="1">
      <alignment horizontal="right" vertical="center"/>
    </xf>
    <xf numFmtId="166" fontId="4" fillId="0" borderId="3" xfId="1" applyNumberFormat="1" applyFont="1" applyFill="1" applyBorder="1" applyAlignment="1">
      <alignment horizontal="right"/>
    </xf>
    <xf numFmtId="166" fontId="4" fillId="0" borderId="0" xfId="5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right"/>
    </xf>
    <xf numFmtId="166" fontId="3" fillId="0" borderId="0" xfId="5" applyNumberFormat="1" applyFont="1" applyFill="1" applyBorder="1" applyAlignment="1">
      <alignment horizontal="right"/>
    </xf>
    <xf numFmtId="166" fontId="3" fillId="0" borderId="0" xfId="5" applyNumberFormat="1" applyFont="1" applyFill="1" applyBorder="1" applyAlignment="1">
      <alignment horizontal="center"/>
    </xf>
    <xf numFmtId="166" fontId="4" fillId="0" borderId="1" xfId="43" applyNumberFormat="1" applyFont="1" applyFill="1" applyBorder="1" applyAlignment="1">
      <alignment horizontal="right" vertical="center"/>
    </xf>
    <xf numFmtId="166" fontId="4" fillId="0" borderId="0" xfId="1" applyNumberFormat="1" applyFont="1" applyFill="1" applyBorder="1" applyAlignment="1">
      <alignment horizontal="center" vertical="center"/>
    </xf>
    <xf numFmtId="166" fontId="4" fillId="0" borderId="0" xfId="1" applyNumberFormat="1" applyFont="1" applyFill="1" applyBorder="1" applyAlignment="1">
      <alignment horizontal="center"/>
    </xf>
    <xf numFmtId="166" fontId="3" fillId="0" borderId="0" xfId="39" applyNumberFormat="1" applyFont="1" applyFill="1" applyAlignment="1">
      <alignment horizontal="right"/>
    </xf>
    <xf numFmtId="166" fontId="0" fillId="0" borderId="0" xfId="1" applyNumberFormat="1" applyFont="1" applyFill="1" applyBorder="1" applyAlignment="1">
      <alignment horizontal="right"/>
    </xf>
    <xf numFmtId="166" fontId="0" fillId="0" borderId="0" xfId="1" applyNumberFormat="1" applyFont="1" applyFill="1" applyAlignment="1">
      <alignment horizontal="center"/>
    </xf>
    <xf numFmtId="166" fontId="0" fillId="0" borderId="4" xfId="1" applyNumberFormat="1" applyFont="1" applyFill="1" applyBorder="1" applyAlignment="1">
      <alignment horizontal="right"/>
    </xf>
    <xf numFmtId="166" fontId="0" fillId="0" borderId="0" xfId="39" applyNumberFormat="1" applyFont="1" applyFill="1" applyAlignment="1">
      <alignment horizontal="right"/>
    </xf>
    <xf numFmtId="166" fontId="0" fillId="0" borderId="0" xfId="39" applyNumberFormat="1" applyFont="1" applyFill="1" applyBorder="1" applyAlignment="1">
      <alignment horizontal="right"/>
    </xf>
    <xf numFmtId="166" fontId="0" fillId="0" borderId="0" xfId="6" applyNumberFormat="1" applyFont="1" applyFill="1" applyAlignment="1">
      <alignment horizontal="right"/>
    </xf>
    <xf numFmtId="166" fontId="0" fillId="0" borderId="0" xfId="6" applyNumberFormat="1" applyFont="1" applyFill="1" applyAlignment="1">
      <alignment horizontal="center"/>
    </xf>
    <xf numFmtId="166" fontId="0" fillId="0" borderId="5" xfId="1" applyNumberFormat="1" applyFont="1" applyFill="1" applyBorder="1" applyAlignment="1">
      <alignment horizontal="center"/>
    </xf>
    <xf numFmtId="166" fontId="0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1" fontId="23" fillId="0" borderId="3" xfId="39" applyNumberFormat="1" applyFont="1" applyFill="1" applyBorder="1" applyAlignment="1">
      <alignment horizontal="right" vertical="center"/>
    </xf>
    <xf numFmtId="41" fontId="23" fillId="0" borderId="0" xfId="39" applyNumberFormat="1" applyFont="1" applyFill="1" applyBorder="1" applyAlignment="1">
      <alignment horizontal="right" vertical="center"/>
    </xf>
    <xf numFmtId="41" fontId="23" fillId="0" borderId="5" xfId="39" applyNumberFormat="1" applyFont="1" applyFill="1" applyBorder="1" applyAlignment="1">
      <alignment horizontal="right" vertical="center"/>
    </xf>
    <xf numFmtId="41" fontId="23" fillId="0" borderId="0" xfId="4" applyNumberFormat="1" applyFont="1" applyFill="1" applyBorder="1" applyAlignment="1">
      <alignment horizontal="right" vertical="center"/>
    </xf>
    <xf numFmtId="166" fontId="23" fillId="0" borderId="4" xfId="3" applyNumberFormat="1" applyFont="1" applyFill="1" applyBorder="1" applyAlignment="1">
      <alignment horizontal="right" vertical="center"/>
    </xf>
    <xf numFmtId="166" fontId="23" fillId="0" borderId="0" xfId="3" applyNumberFormat="1" applyFont="1" applyFill="1" applyBorder="1" applyAlignment="1">
      <alignment horizontal="right" vertical="center"/>
    </xf>
    <xf numFmtId="41" fontId="23" fillId="0" borderId="4" xfId="4" applyNumberFormat="1" applyFont="1" applyFill="1" applyBorder="1" applyAlignment="1">
      <alignment horizontal="right" vertical="center"/>
    </xf>
    <xf numFmtId="41" fontId="23" fillId="0" borderId="5" xfId="4" applyNumberFormat="1" applyFont="1" applyFill="1" applyBorder="1" applyAlignment="1">
      <alignment horizontal="right" vertical="center"/>
    </xf>
    <xf numFmtId="41" fontId="23" fillId="0" borderId="1" xfId="4" applyNumberFormat="1" applyFont="1" applyFill="1" applyBorder="1" applyAlignment="1">
      <alignment horizontal="right" vertical="center"/>
    </xf>
    <xf numFmtId="166" fontId="23" fillId="0" borderId="2" xfId="39" applyNumberFormat="1" applyFont="1" applyFill="1" applyBorder="1" applyAlignment="1">
      <alignment horizontal="right" vertical="center"/>
    </xf>
    <xf numFmtId="166" fontId="23" fillId="0" borderId="0" xfId="39" applyNumberFormat="1" applyFont="1" applyFill="1" applyBorder="1" applyAlignment="1">
      <alignment horizontal="right" vertical="center"/>
    </xf>
    <xf numFmtId="166" fontId="23" fillId="0" borderId="2" xfId="3" applyNumberFormat="1" applyFont="1" applyFill="1" applyBorder="1" applyAlignment="1">
      <alignment horizontal="right" vertical="center"/>
    </xf>
    <xf numFmtId="41" fontId="23" fillId="0" borderId="1" xfId="39" applyNumberFormat="1" applyFont="1" applyFill="1" applyBorder="1" applyAlignment="1">
      <alignment horizontal="right" vertical="center"/>
    </xf>
    <xf numFmtId="166" fontId="23" fillId="0" borderId="1" xfId="3" applyNumberFormat="1" applyFont="1" applyFill="1" applyBorder="1" applyAlignment="1">
      <alignment horizontal="right" vertical="center"/>
    </xf>
    <xf numFmtId="166" fontId="3" fillId="0" borderId="0" xfId="0" applyNumberFormat="1" applyFont="1"/>
    <xf numFmtId="166" fontId="7" fillId="0" borderId="0" xfId="0" applyNumberFormat="1" applyFont="1" applyAlignment="1">
      <alignment horizontal="center"/>
    </xf>
    <xf numFmtId="41" fontId="0" fillId="0" borderId="0" xfId="0" applyNumberFormat="1"/>
    <xf numFmtId="173" fontId="0" fillId="0" borderId="0" xfId="0" applyNumberFormat="1"/>
    <xf numFmtId="41" fontId="0" fillId="0" borderId="0" xfId="0" applyNumberFormat="1" applyAlignment="1">
      <alignment horizontal="right"/>
    </xf>
    <xf numFmtId="41" fontId="4" fillId="0" borderId="3" xfId="0" applyNumberFormat="1" applyFont="1" applyBorder="1"/>
    <xf numFmtId="165" fontId="5" fillId="0" borderId="0" xfId="0" applyNumberFormat="1" applyFont="1" applyAlignment="1">
      <alignment horizontal="left"/>
    </xf>
    <xf numFmtId="167" fontId="0" fillId="0" borderId="0" xfId="0" applyNumberFormat="1"/>
    <xf numFmtId="0" fontId="6" fillId="0" borderId="0" xfId="0" applyFont="1" applyAlignment="1">
      <alignment horizontal="left"/>
    </xf>
    <xf numFmtId="41" fontId="12" fillId="0" borderId="0" xfId="0" applyNumberFormat="1" applyFont="1"/>
    <xf numFmtId="165" fontId="0" fillId="0" borderId="0" xfId="0" applyNumberFormat="1" applyAlignment="1">
      <alignment horizontal="left"/>
    </xf>
    <xf numFmtId="165" fontId="0" fillId="0" borderId="0" xfId="0" applyNumberFormat="1"/>
    <xf numFmtId="0" fontId="0" fillId="0" borderId="0" xfId="0" applyAlignment="1">
      <alignment horizontal="center"/>
    </xf>
    <xf numFmtId="49" fontId="0" fillId="0" borderId="0" xfId="0" quotePrefix="1" applyNumberFormat="1" applyAlignment="1">
      <alignment horizontal="center"/>
    </xf>
    <xf numFmtId="0" fontId="8" fillId="0" borderId="0" xfId="0" applyFont="1" applyAlignment="1">
      <alignment horizontal="left"/>
    </xf>
    <xf numFmtId="41" fontId="7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7" fillId="0" borderId="0" xfId="0" applyFont="1" applyAlignment="1">
      <alignment horizontal="left"/>
    </xf>
    <xf numFmtId="0" fontId="18" fillId="0" borderId="0" xfId="0" applyFont="1"/>
    <xf numFmtId="41" fontId="18" fillId="0" borderId="0" xfId="0" applyNumberFormat="1" applyFont="1"/>
    <xf numFmtId="166" fontId="0" fillId="0" borderId="0" xfId="0" applyNumberFormat="1"/>
    <xf numFmtId="166" fontId="0" fillId="0" borderId="0" xfId="0" applyNumberFormat="1" applyAlignment="1">
      <alignment horizontal="right"/>
    </xf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right"/>
    </xf>
    <xf numFmtId="165" fontId="8" fillId="0" borderId="0" xfId="0" applyNumberFormat="1" applyFont="1" applyAlignment="1">
      <alignment horizontal="left"/>
    </xf>
    <xf numFmtId="41" fontId="0" fillId="0" borderId="0" xfId="0" applyNumberFormat="1" applyAlignment="1">
      <alignment horizontal="center"/>
    </xf>
    <xf numFmtId="166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right"/>
    </xf>
    <xf numFmtId="165" fontId="4" fillId="0" borderId="0" xfId="0" applyNumberFormat="1" applyFont="1"/>
    <xf numFmtId="0" fontId="4" fillId="0" borderId="0" xfId="0" applyFont="1" applyAlignment="1">
      <alignment horizontal="left"/>
    </xf>
    <xf numFmtId="166" fontId="4" fillId="0" borderId="3" xfId="0" applyNumberFormat="1" applyFont="1" applyBorder="1" applyAlignment="1">
      <alignment horizontal="right"/>
    </xf>
    <xf numFmtId="166" fontId="0" fillId="0" borderId="4" xfId="0" applyNumberFormat="1" applyBorder="1" applyAlignment="1">
      <alignment horizontal="right"/>
    </xf>
    <xf numFmtId="166" fontId="0" fillId="0" borderId="4" xfId="0" applyNumberFormat="1" applyBorder="1"/>
    <xf numFmtId="166" fontId="4" fillId="0" borderId="2" xfId="0" applyNumberFormat="1" applyFont="1" applyBorder="1" applyAlignment="1">
      <alignment horizontal="right"/>
    </xf>
    <xf numFmtId="167" fontId="4" fillId="0" borderId="0" xfId="0" applyNumberFormat="1" applyFont="1"/>
    <xf numFmtId="165" fontId="6" fillId="0" borderId="0" xfId="0" applyNumberFormat="1" applyFont="1"/>
    <xf numFmtId="0" fontId="4" fillId="0" borderId="0" xfId="0" applyFont="1" applyAlignment="1">
      <alignment horizontal="left" wrapText="1"/>
    </xf>
    <xf numFmtId="166" fontId="0" fillId="0" borderId="0" xfId="36" applyNumberFormat="1" applyFont="1" applyAlignment="1">
      <alignment horizontal="right"/>
    </xf>
    <xf numFmtId="41" fontId="12" fillId="0" borderId="0" xfId="0" applyNumberFormat="1" applyFont="1" applyAlignment="1">
      <alignment horizontal="right"/>
    </xf>
    <xf numFmtId="167" fontId="12" fillId="0" borderId="0" xfId="0" applyNumberFormat="1" applyFont="1"/>
    <xf numFmtId="166" fontId="6" fillId="0" borderId="0" xfId="0" applyNumberFormat="1" applyFont="1"/>
    <xf numFmtId="165" fontId="12" fillId="0" borderId="0" xfId="0" applyNumberFormat="1" applyFont="1"/>
    <xf numFmtId="0" fontId="0" fillId="0" borderId="0" xfId="0" applyAlignment="1">
      <alignment horizontal="left" wrapText="1"/>
    </xf>
    <xf numFmtId="166" fontId="4" fillId="0" borderId="1" xfId="0" applyNumberFormat="1" applyFont="1" applyBorder="1" applyAlignment="1">
      <alignment horizontal="right"/>
    </xf>
    <xf numFmtId="41" fontId="12" fillId="0" borderId="0" xfId="36" applyNumberFormat="1" applyFont="1"/>
    <xf numFmtId="41" fontId="4" fillId="0" borderId="0" xfId="1" applyNumberFormat="1" applyFont="1" applyFill="1" applyBorder="1" applyAlignment="1">
      <alignment horizontal="center"/>
    </xf>
    <xf numFmtId="41" fontId="4" fillId="0" borderId="0" xfId="0" applyNumberFormat="1" applyFont="1" applyAlignment="1">
      <alignment horizontal="center"/>
    </xf>
    <xf numFmtId="0" fontId="5" fillId="0" borderId="0" xfId="0" applyFont="1"/>
    <xf numFmtId="165" fontId="14" fillId="0" borderId="0" xfId="0" applyNumberFormat="1" applyFont="1" applyAlignment="1">
      <alignment horizontal="center"/>
    </xf>
    <xf numFmtId="165" fontId="15" fillId="0" borderId="0" xfId="0" applyNumberFormat="1" applyFont="1" applyAlignment="1">
      <alignment horizontal="left"/>
    </xf>
    <xf numFmtId="41" fontId="15" fillId="0" borderId="0" xfId="0" applyNumberFormat="1" applyFont="1"/>
    <xf numFmtId="41" fontId="15" fillId="0" borderId="0" xfId="0" applyNumberFormat="1" applyFont="1" applyAlignment="1">
      <alignment horizontal="right"/>
    </xf>
    <xf numFmtId="165" fontId="15" fillId="0" borderId="0" xfId="0" applyNumberFormat="1" applyFont="1"/>
    <xf numFmtId="165" fontId="6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center"/>
    </xf>
    <xf numFmtId="16" fontId="0" fillId="0" borderId="0" xfId="0" quotePrefix="1" applyNumberFormat="1" applyAlignment="1">
      <alignment horizontal="center" vertical="center"/>
    </xf>
    <xf numFmtId="41" fontId="0" fillId="0" borderId="0" xfId="0" quotePrefix="1" applyNumberFormat="1" applyAlignment="1">
      <alignment horizontal="center" vertical="center"/>
    </xf>
    <xf numFmtId="49" fontId="0" fillId="0" borderId="0" xfId="0" quotePrefix="1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8" fillId="0" borderId="0" xfId="0" applyFont="1" applyAlignment="1">
      <alignment wrapText="1"/>
    </xf>
    <xf numFmtId="0" fontId="7" fillId="0" borderId="0" xfId="0" applyFont="1" applyAlignment="1">
      <alignment horizontal="center"/>
    </xf>
    <xf numFmtId="41" fontId="4" fillId="0" borderId="0" xfId="0" applyNumberFormat="1" applyFont="1"/>
    <xf numFmtId="41" fontId="4" fillId="0" borderId="5" xfId="0" applyNumberFormat="1" applyFont="1" applyBorder="1"/>
    <xf numFmtId="0" fontId="4" fillId="0" borderId="0" xfId="0" applyFont="1"/>
    <xf numFmtId="41" fontId="4" fillId="0" borderId="2" xfId="0" applyNumberFormat="1" applyFont="1" applyBorder="1"/>
    <xf numFmtId="41" fontId="21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41" fontId="11" fillId="0" borderId="0" xfId="0" applyNumberFormat="1" applyFont="1" applyAlignment="1">
      <alignment horizontal="center" vertical="center"/>
    </xf>
    <xf numFmtId="49" fontId="10" fillId="0" borderId="0" xfId="0" quotePrefix="1" applyNumberFormat="1" applyFont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10" fillId="0" borderId="0" xfId="0" applyFont="1" applyAlignment="1" applyProtection="1">
      <alignment vertical="center"/>
      <protection locked="0"/>
    </xf>
    <xf numFmtId="0" fontId="8" fillId="0" borderId="0" xfId="0" applyFont="1"/>
    <xf numFmtId="41" fontId="4" fillId="0" borderId="4" xfId="0" applyNumberFormat="1" applyFont="1" applyBorder="1"/>
    <xf numFmtId="41" fontId="11" fillId="0" borderId="0" xfId="0" applyNumberFormat="1" applyFont="1" applyAlignment="1" applyProtection="1">
      <alignment vertical="center"/>
      <protection locked="0"/>
    </xf>
    <xf numFmtId="0" fontId="13" fillId="0" borderId="0" xfId="0" applyFont="1"/>
    <xf numFmtId="41" fontId="0" fillId="0" borderId="4" xfId="0" applyNumberFormat="1" applyBorder="1"/>
    <xf numFmtId="169" fontId="0" fillId="0" borderId="0" xfId="0" applyNumberFormat="1"/>
    <xf numFmtId="171" fontId="0" fillId="0" borderId="0" xfId="0" applyNumberFormat="1"/>
    <xf numFmtId="171" fontId="0" fillId="0" borderId="0" xfId="0" applyNumberFormat="1" applyAlignment="1">
      <alignment horizontal="right"/>
    </xf>
    <xf numFmtId="41" fontId="0" fillId="0" borderId="4" xfId="0" applyNumberFormat="1" applyBorder="1" applyAlignment="1">
      <alignment horizontal="center"/>
    </xf>
    <xf numFmtId="0" fontId="4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165" fontId="8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/>
    </xf>
    <xf numFmtId="41" fontId="5" fillId="0" borderId="0" xfId="0" applyNumberFormat="1" applyFont="1" applyAlignment="1">
      <alignment horizontal="left"/>
    </xf>
    <xf numFmtId="41" fontId="5" fillId="0" borderId="0" xfId="0" applyNumberFormat="1" applyFont="1" applyAlignment="1">
      <alignment horizontal="right"/>
    </xf>
    <xf numFmtId="0" fontId="15" fillId="0" borderId="0" xfId="0" applyFont="1"/>
    <xf numFmtId="41" fontId="4" fillId="0" borderId="0" xfId="0" applyNumberFormat="1" applyFont="1" applyAlignment="1">
      <alignment horizontal="left"/>
    </xf>
    <xf numFmtId="41" fontId="4" fillId="0" borderId="0" xfId="0" applyNumberFormat="1" applyFont="1" applyAlignment="1">
      <alignment horizontal="right"/>
    </xf>
    <xf numFmtId="165" fontId="8" fillId="0" borderId="0" xfId="0" applyNumberFormat="1" applyFont="1"/>
    <xf numFmtId="165" fontId="10" fillId="0" borderId="0" xfId="35" applyNumberFormat="1" applyFont="1"/>
    <xf numFmtId="41" fontId="15" fillId="0" borderId="0" xfId="0" applyNumberFormat="1" applyFont="1" applyAlignment="1">
      <alignment horizontal="center"/>
    </xf>
    <xf numFmtId="166" fontId="4" fillId="0" borderId="5" xfId="0" applyNumberFormat="1" applyFont="1" applyBorder="1"/>
    <xf numFmtId="0" fontId="16" fillId="0" borderId="0" xfId="40" applyFont="1" applyAlignment="1">
      <alignment horizontal="left"/>
    </xf>
    <xf numFmtId="165" fontId="17" fillId="0" borderId="0" xfId="41" applyNumberFormat="1" applyFont="1" applyAlignment="1">
      <alignment horizontal="left"/>
    </xf>
    <xf numFmtId="166" fontId="4" fillId="0" borderId="0" xfId="0" applyNumberFormat="1" applyFont="1"/>
    <xf numFmtId="166" fontId="4" fillId="0" borderId="4" xfId="0" applyNumberFormat="1" applyFont="1" applyBorder="1"/>
    <xf numFmtId="3" fontId="4" fillId="0" borderId="0" xfId="0" applyNumberFormat="1" applyFont="1" applyAlignment="1">
      <alignment wrapText="1"/>
    </xf>
    <xf numFmtId="172" fontId="3" fillId="0" borderId="2" xfId="0" applyNumberFormat="1" applyFont="1" applyBorder="1"/>
    <xf numFmtId="172" fontId="3" fillId="0" borderId="0" xfId="0" applyNumberFormat="1" applyFont="1"/>
    <xf numFmtId="172" fontId="3" fillId="0" borderId="0" xfId="0" applyNumberFormat="1" applyFont="1" applyAlignment="1">
      <alignment horizontal="right"/>
    </xf>
    <xf numFmtId="37" fontId="4" fillId="0" borderId="0" xfId="0" applyNumberFormat="1" applyFont="1"/>
    <xf numFmtId="0" fontId="7" fillId="0" borderId="0" xfId="0" applyFont="1" applyAlignment="1">
      <alignment wrapText="1"/>
    </xf>
    <xf numFmtId="41" fontId="20" fillId="0" borderId="0" xfId="0" applyNumberFormat="1" applyFont="1" applyAlignment="1">
      <alignment horizontal="center" vertical="center"/>
    </xf>
    <xf numFmtId="41" fontId="22" fillId="0" borderId="0" xfId="0" applyNumberFormat="1" applyFont="1" applyAlignment="1">
      <alignment horizontal="center" vertical="center"/>
    </xf>
    <xf numFmtId="41" fontId="4" fillId="0" borderId="0" xfId="0" applyNumberFormat="1" applyFont="1" applyAlignment="1">
      <alignment horizontal="center"/>
    </xf>
    <xf numFmtId="41" fontId="4" fillId="0" borderId="0" xfId="1" applyNumberFormat="1" applyFont="1" applyFill="1" applyBorder="1" applyAlignment="1">
      <alignment horizontal="center"/>
    </xf>
    <xf numFmtId="41" fontId="7" fillId="0" borderId="0" xfId="0" applyNumberFormat="1" applyFont="1" applyAlignment="1">
      <alignment horizontal="center" vertical="center"/>
    </xf>
    <xf numFmtId="41" fontId="7" fillId="0" borderId="0" xfId="0" applyNumberFormat="1" applyFont="1" applyAlignment="1">
      <alignment horizontal="center"/>
    </xf>
    <xf numFmtId="41" fontId="0" fillId="0" borderId="0" xfId="0" applyNumberFormat="1" applyAlignment="1">
      <alignment horizontal="center"/>
    </xf>
    <xf numFmtId="16" fontId="0" fillId="0" borderId="0" xfId="0" quotePrefix="1" applyNumberFormat="1" applyAlignment="1">
      <alignment horizontal="center"/>
    </xf>
    <xf numFmtId="41" fontId="0" fillId="0" borderId="4" xfId="0" applyNumberFormat="1" applyBorder="1" applyAlignment="1">
      <alignment horizontal="center"/>
    </xf>
    <xf numFmtId="49" fontId="12" fillId="0" borderId="0" xfId="0" applyNumberFormat="1" applyFont="1" applyAlignment="1">
      <alignment horizontal="center" wrapText="1"/>
    </xf>
    <xf numFmtId="41" fontId="9" fillId="0" borderId="0" xfId="0" applyNumberFormat="1" applyFont="1" applyAlignment="1">
      <alignment horizontal="center"/>
    </xf>
  </cellXfs>
  <cellStyles count="44">
    <cellStyle name="Comma" xfId="1" builtinId="3"/>
    <cellStyle name="Comma [0]" xfId="2" builtinId="6"/>
    <cellStyle name="Comma 10" xfId="42" xr:uid="{B2B14831-FB74-4301-8C4B-57713F50B11A}"/>
    <cellStyle name="Comma 18" xfId="39" xr:uid="{8AB0FA88-3062-4305-9E46-EDCB146F0908}"/>
    <cellStyle name="Comma 2" xfId="3" xr:uid="{00000000-0005-0000-0000-000002000000}"/>
    <cellStyle name="Comma 2 2" xfId="4" xr:uid="{00000000-0005-0000-0000-000003000000}"/>
    <cellStyle name="Comma 3" xfId="5" xr:uid="{00000000-0005-0000-0000-000004000000}"/>
    <cellStyle name="Comma 3 5" xfId="43" xr:uid="{A1BDB7B0-998C-4047-B66C-1DFE9D6B9C9F}"/>
    <cellStyle name="Comma 4" xfId="6" xr:uid="{00000000-0005-0000-0000-000005000000}"/>
    <cellStyle name="Normal" xfId="0" builtinId="0"/>
    <cellStyle name="Normal - Style1" xfId="7" xr:uid="{00000000-0005-0000-0000-000007000000}"/>
    <cellStyle name="Normal 10" xfId="8" xr:uid="{00000000-0005-0000-0000-000008000000}"/>
    <cellStyle name="Normal 11" xfId="9" xr:uid="{00000000-0005-0000-0000-000009000000}"/>
    <cellStyle name="Normal 12" xfId="10" xr:uid="{00000000-0005-0000-0000-00000A000000}"/>
    <cellStyle name="Normal 13" xfId="11" xr:uid="{00000000-0005-0000-0000-00000B000000}"/>
    <cellStyle name="Normal 14" xfId="12" xr:uid="{00000000-0005-0000-0000-00000C000000}"/>
    <cellStyle name="Normal 15" xfId="13" xr:uid="{00000000-0005-0000-0000-00000D000000}"/>
    <cellStyle name="Normal 16" xfId="14" xr:uid="{00000000-0005-0000-0000-00000E000000}"/>
    <cellStyle name="Normal 17" xfId="15" xr:uid="{00000000-0005-0000-0000-00000F000000}"/>
    <cellStyle name="Normal 18" xfId="16" xr:uid="{00000000-0005-0000-0000-000010000000}"/>
    <cellStyle name="Normal 19" xfId="17" xr:uid="{00000000-0005-0000-0000-000011000000}"/>
    <cellStyle name="Normal 2" xfId="18" xr:uid="{00000000-0005-0000-0000-000012000000}"/>
    <cellStyle name="Normal 2 2 3" xfId="41" xr:uid="{ECD9EA63-F641-4BD7-8A75-1F1661056AA3}"/>
    <cellStyle name="Normal 20" xfId="19" xr:uid="{00000000-0005-0000-0000-000013000000}"/>
    <cellStyle name="Normal 21" xfId="20" xr:uid="{00000000-0005-0000-0000-000014000000}"/>
    <cellStyle name="Normal 22" xfId="21" xr:uid="{00000000-0005-0000-0000-000015000000}"/>
    <cellStyle name="Normal 23" xfId="22" xr:uid="{00000000-0005-0000-0000-000016000000}"/>
    <cellStyle name="Normal 24" xfId="23" xr:uid="{00000000-0005-0000-0000-000017000000}"/>
    <cellStyle name="Normal 25" xfId="24" xr:uid="{00000000-0005-0000-0000-000018000000}"/>
    <cellStyle name="Normal 28" xfId="25" xr:uid="{00000000-0005-0000-0000-000019000000}"/>
    <cellStyle name="Normal 29" xfId="26" xr:uid="{00000000-0005-0000-0000-00001A000000}"/>
    <cellStyle name="Normal 3" xfId="27" xr:uid="{00000000-0005-0000-0000-00001B000000}"/>
    <cellStyle name="Normal 30" xfId="28" xr:uid="{00000000-0005-0000-0000-00001C000000}"/>
    <cellStyle name="Normal 4" xfId="29" xr:uid="{00000000-0005-0000-0000-00001D000000}"/>
    <cellStyle name="Normal 41" xfId="40" xr:uid="{1DBD98F5-8D5B-4945-A5EA-ADF4474C7389}"/>
    <cellStyle name="Normal 5" xfId="30" xr:uid="{00000000-0005-0000-0000-00001E000000}"/>
    <cellStyle name="Normal 6" xfId="31" xr:uid="{00000000-0005-0000-0000-00001F000000}"/>
    <cellStyle name="Normal 7" xfId="32" xr:uid="{00000000-0005-0000-0000-000020000000}"/>
    <cellStyle name="Normal 8" xfId="33" xr:uid="{00000000-0005-0000-0000-000021000000}"/>
    <cellStyle name="Normal 9" xfId="34" xr:uid="{00000000-0005-0000-0000-000022000000}"/>
    <cellStyle name="Normal_Note-Thai_Q1-2002" xfId="35" xr:uid="{00000000-0005-0000-0000-000023000000}"/>
    <cellStyle name="Normal_Sheet1" xfId="36" xr:uid="{00000000-0005-0000-0000-000024000000}"/>
    <cellStyle name="Percent" xfId="37" builtinId="5"/>
    <cellStyle name="Percent 2" xfId="38" xr:uid="{00000000-0005-0000-0000-000026000000}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81798A-F994-49D4-BE96-C06526C9D16C}">
  <dimension ref="A1:Z104"/>
  <sheetViews>
    <sheetView tabSelected="1" zoomScaleNormal="100" zoomScaleSheetLayoutView="100" workbookViewId="0">
      <selection activeCell="B7" sqref="B7"/>
    </sheetView>
  </sheetViews>
  <sheetFormatPr defaultColWidth="9.26953125" defaultRowHeight="14"/>
  <cols>
    <col min="1" max="1" width="51.1796875" style="114" customWidth="1"/>
    <col min="2" max="2" width="7.7265625" style="160" customWidth="1"/>
    <col min="3" max="3" width="1.26953125" style="114" customWidth="1"/>
    <col min="4" max="4" width="12.7265625" style="106" customWidth="1"/>
    <col min="5" max="5" width="1.26953125" style="108" customWidth="1"/>
    <col min="6" max="6" width="12.7265625" style="106" customWidth="1"/>
    <col min="7" max="7" width="1.26953125" style="106" customWidth="1"/>
    <col min="8" max="8" width="12.7265625" style="108" customWidth="1"/>
    <col min="9" max="9" width="1.26953125" style="108" customWidth="1"/>
    <col min="10" max="10" width="12.7265625" style="108" customWidth="1"/>
    <col min="11" max="11" width="9.26953125" style="115"/>
    <col min="12" max="12" width="13.7265625" style="115" customWidth="1"/>
    <col min="13" max="13" width="9.26953125" style="115"/>
    <col min="14" max="15" width="13.54296875" style="115" customWidth="1"/>
    <col min="16" max="16384" width="9.26953125" style="115"/>
  </cols>
  <sheetData>
    <row r="1" spans="1:26" s="156" customFormat="1" ht="18.75" customHeight="1">
      <c r="A1" s="151" t="s">
        <v>0</v>
      </c>
      <c r="B1" s="152"/>
      <c r="C1" s="153"/>
      <c r="D1" s="154"/>
      <c r="E1" s="155"/>
      <c r="F1" s="154"/>
      <c r="G1" s="154"/>
      <c r="H1" s="155"/>
      <c r="I1" s="155"/>
      <c r="J1" s="155"/>
    </row>
    <row r="2" spans="1:26" s="145" customFormat="1" ht="18.75" customHeight="1">
      <c r="A2" s="157" t="s">
        <v>1</v>
      </c>
      <c r="B2" s="158"/>
      <c r="C2" s="159"/>
      <c r="D2" s="113"/>
      <c r="E2" s="142"/>
      <c r="F2" s="113"/>
      <c r="G2" s="113"/>
      <c r="H2" s="142"/>
      <c r="I2" s="142"/>
      <c r="J2" s="142"/>
    </row>
    <row r="4" spans="1:26" ht="18.75" customHeight="1">
      <c r="D4" s="213" t="s">
        <v>2</v>
      </c>
      <c r="E4" s="213"/>
      <c r="F4" s="213"/>
      <c r="G4" s="213"/>
      <c r="H4" s="214" t="s">
        <v>3</v>
      </c>
      <c r="I4" s="214"/>
      <c r="J4" s="214"/>
    </row>
    <row r="5" spans="1:26" ht="18.75" customHeight="1">
      <c r="C5" s="126"/>
      <c r="D5" s="213" t="s">
        <v>4</v>
      </c>
      <c r="E5" s="213"/>
      <c r="F5" s="213"/>
      <c r="G5" s="213"/>
      <c r="H5" s="213" t="s">
        <v>4</v>
      </c>
      <c r="I5" s="213"/>
      <c r="J5" s="213"/>
    </row>
    <row r="6" spans="1:26" ht="18.75" customHeight="1">
      <c r="C6" s="126"/>
      <c r="D6" s="161" t="s">
        <v>209</v>
      </c>
      <c r="E6" s="162"/>
      <c r="F6" s="162" t="s">
        <v>5</v>
      </c>
      <c r="G6" s="162"/>
      <c r="H6" s="161" t="s">
        <v>209</v>
      </c>
      <c r="I6" s="162"/>
      <c r="J6" s="162" t="s">
        <v>5</v>
      </c>
    </row>
    <row r="7" spans="1:26" ht="18.75" customHeight="1">
      <c r="A7" s="126" t="s">
        <v>6</v>
      </c>
      <c r="B7" s="160" t="s">
        <v>7</v>
      </c>
      <c r="C7" s="126"/>
      <c r="D7" s="116">
        <v>2025</v>
      </c>
      <c r="E7" s="163"/>
      <c r="F7" s="116">
        <v>2024</v>
      </c>
      <c r="G7" s="117"/>
      <c r="H7" s="116">
        <v>2025</v>
      </c>
      <c r="I7" s="163"/>
      <c r="J7" s="116">
        <v>2024</v>
      </c>
    </row>
    <row r="8" spans="1:26" ht="18.75" customHeight="1">
      <c r="A8" s="126"/>
      <c r="C8" s="126"/>
      <c r="D8" s="164" t="s">
        <v>8</v>
      </c>
      <c r="E8" s="163"/>
      <c r="F8" s="164"/>
      <c r="G8" s="117"/>
      <c r="H8" s="164" t="s">
        <v>8</v>
      </c>
      <c r="I8" s="163"/>
      <c r="J8" s="117"/>
    </row>
    <row r="9" spans="1:26" ht="18.75" customHeight="1">
      <c r="A9" s="126"/>
      <c r="C9" s="126"/>
      <c r="D9" s="215" t="s">
        <v>9</v>
      </c>
      <c r="E9" s="215"/>
      <c r="F9" s="215"/>
      <c r="G9" s="215"/>
      <c r="H9" s="215"/>
      <c r="I9" s="215"/>
      <c r="J9" s="215"/>
    </row>
    <row r="10" spans="1:26" customFormat="1" ht="18.75" customHeight="1">
      <c r="A10" s="165" t="s">
        <v>10</v>
      </c>
      <c r="B10" s="166"/>
      <c r="C10" s="166"/>
      <c r="D10" s="106"/>
      <c r="E10" s="106"/>
      <c r="F10" s="106"/>
      <c r="G10" s="106"/>
      <c r="H10" s="106"/>
      <c r="I10" s="106"/>
      <c r="J10" s="106"/>
    </row>
    <row r="11" spans="1:26" customFormat="1" ht="18.75" customHeight="1">
      <c r="A11" s="89" t="s">
        <v>11</v>
      </c>
      <c r="B11" s="166"/>
      <c r="C11" s="166"/>
      <c r="D11" s="106">
        <v>122438</v>
      </c>
      <c r="E11" s="106"/>
      <c r="F11" s="106">
        <v>151511</v>
      </c>
      <c r="G11" s="106"/>
      <c r="H11" s="106">
        <v>11390</v>
      </c>
      <c r="I11" s="106"/>
      <c r="J11" s="106">
        <v>27920</v>
      </c>
      <c r="L11" s="41"/>
      <c r="M11" s="41"/>
      <c r="N11" s="41"/>
      <c r="O11" s="41"/>
      <c r="P11" s="41"/>
      <c r="Q11" s="41"/>
      <c r="R11" s="41"/>
      <c r="T11" s="106"/>
      <c r="U11" s="106"/>
      <c r="V11" s="106"/>
      <c r="W11" s="106"/>
      <c r="X11" s="106"/>
      <c r="Y11" s="106"/>
      <c r="Z11" s="106"/>
    </row>
    <row r="12" spans="1:26" customFormat="1" ht="18.75" customHeight="1">
      <c r="A12" s="89" t="s">
        <v>12</v>
      </c>
      <c r="B12" s="166" t="s">
        <v>13</v>
      </c>
      <c r="C12" s="166"/>
      <c r="D12" s="106">
        <v>913272</v>
      </c>
      <c r="E12" s="106"/>
      <c r="F12" s="106">
        <v>1000496</v>
      </c>
      <c r="G12" s="106"/>
      <c r="H12" s="108">
        <v>1000941</v>
      </c>
      <c r="I12" s="106"/>
      <c r="J12" s="108">
        <v>924399</v>
      </c>
      <c r="L12" s="41"/>
      <c r="M12" s="41"/>
      <c r="N12" s="41"/>
      <c r="O12" s="41"/>
      <c r="P12" s="41"/>
      <c r="Q12" s="41"/>
      <c r="R12" s="41"/>
      <c r="T12" s="106"/>
      <c r="U12" s="106"/>
      <c r="V12" s="106"/>
      <c r="W12" s="106"/>
      <c r="X12" s="106"/>
      <c r="Y12" s="106"/>
      <c r="Z12" s="106"/>
    </row>
    <row r="13" spans="1:26" customFormat="1" ht="18.75" customHeight="1">
      <c r="A13" s="89" t="s">
        <v>14</v>
      </c>
      <c r="B13" s="166">
        <v>2</v>
      </c>
      <c r="C13" s="166"/>
      <c r="D13" s="106">
        <v>74943</v>
      </c>
      <c r="E13" s="106"/>
      <c r="F13" s="106">
        <v>166070</v>
      </c>
      <c r="G13" s="106"/>
      <c r="H13" s="108">
        <v>56569</v>
      </c>
      <c r="I13" s="106"/>
      <c r="J13" s="108">
        <v>87468</v>
      </c>
      <c r="L13" s="47"/>
      <c r="M13" s="41"/>
      <c r="N13" s="47"/>
      <c r="O13" s="41"/>
      <c r="P13" s="47"/>
      <c r="Q13" s="41"/>
      <c r="R13" s="47"/>
      <c r="T13" s="106"/>
      <c r="U13" s="106"/>
      <c r="V13" s="106"/>
      <c r="W13" s="106"/>
      <c r="X13" s="106"/>
      <c r="Y13" s="106"/>
      <c r="Z13" s="106"/>
    </row>
    <row r="14" spans="1:26" customFormat="1" ht="18.75" customHeight="1">
      <c r="A14" s="89" t="s">
        <v>220</v>
      </c>
      <c r="B14" s="166"/>
      <c r="C14" s="166"/>
      <c r="D14" s="107">
        <v>0</v>
      </c>
      <c r="E14" s="106"/>
      <c r="F14" s="107">
        <v>0</v>
      </c>
      <c r="G14" s="106"/>
      <c r="H14" s="107">
        <v>0</v>
      </c>
      <c r="I14" s="106"/>
      <c r="J14" s="108">
        <v>7630</v>
      </c>
      <c r="L14" s="47"/>
      <c r="M14" s="41"/>
      <c r="N14" s="47"/>
      <c r="O14" s="41"/>
      <c r="P14" s="47"/>
      <c r="Q14" s="41"/>
      <c r="R14" s="47"/>
      <c r="T14" s="106"/>
      <c r="U14" s="106"/>
      <c r="V14" s="106"/>
      <c r="W14" s="106"/>
      <c r="X14" s="106"/>
      <c r="Y14" s="106"/>
      <c r="Z14" s="106"/>
    </row>
    <row r="15" spans="1:26" customFormat="1" ht="18.75" customHeight="1">
      <c r="A15" s="89" t="s">
        <v>207</v>
      </c>
      <c r="B15" s="166"/>
      <c r="C15" s="166"/>
      <c r="D15" s="106">
        <v>160</v>
      </c>
      <c r="E15" s="1"/>
      <c r="F15" s="106">
        <v>820</v>
      </c>
      <c r="G15" s="1"/>
      <c r="H15" s="106">
        <v>160</v>
      </c>
      <c r="I15" s="106"/>
      <c r="J15" s="106">
        <v>820</v>
      </c>
      <c r="L15" s="41"/>
      <c r="M15" s="41"/>
      <c r="N15" s="41"/>
      <c r="O15" s="41"/>
      <c r="P15" s="41"/>
      <c r="Q15" s="41"/>
      <c r="R15" s="41"/>
      <c r="T15" s="106"/>
      <c r="U15" s="106"/>
      <c r="V15" s="106"/>
      <c r="W15" s="106"/>
      <c r="X15" s="106"/>
      <c r="Y15" s="106"/>
      <c r="Z15" s="106"/>
    </row>
    <row r="16" spans="1:26" customFormat="1" ht="18.75" customHeight="1">
      <c r="A16" s="89" t="s">
        <v>15</v>
      </c>
      <c r="B16" s="166"/>
      <c r="C16" s="166"/>
      <c r="D16" s="106">
        <v>898687</v>
      </c>
      <c r="E16" s="106"/>
      <c r="F16" s="106">
        <v>1188036</v>
      </c>
      <c r="G16" s="106"/>
      <c r="H16" s="106">
        <v>412336</v>
      </c>
      <c r="I16" s="106"/>
      <c r="J16" s="106">
        <v>893909</v>
      </c>
      <c r="L16" s="41"/>
      <c r="M16" s="41"/>
      <c r="N16" s="41"/>
      <c r="O16" s="41"/>
      <c r="P16" s="41"/>
      <c r="Q16" s="41"/>
      <c r="R16" s="41"/>
      <c r="T16" s="106"/>
      <c r="U16" s="106"/>
      <c r="V16" s="106"/>
      <c r="W16" s="106"/>
      <c r="X16" s="106"/>
      <c r="Y16" s="106"/>
      <c r="Z16" s="106"/>
    </row>
    <row r="17" spans="1:26" customFormat="1" ht="18.75" customHeight="1">
      <c r="A17" s="89" t="s">
        <v>16</v>
      </c>
      <c r="B17" s="166">
        <v>7</v>
      </c>
      <c r="C17" s="166"/>
      <c r="D17" s="106">
        <v>1253</v>
      </c>
      <c r="E17" s="106"/>
      <c r="F17" s="106">
        <v>2948</v>
      </c>
      <c r="G17" s="106"/>
      <c r="H17" s="107">
        <v>33</v>
      </c>
      <c r="I17" s="106"/>
      <c r="J17" s="106">
        <v>867</v>
      </c>
      <c r="L17" s="41"/>
      <c r="M17" s="41"/>
      <c r="N17" s="41"/>
      <c r="O17" s="41"/>
      <c r="P17" s="41"/>
      <c r="Q17" s="41"/>
      <c r="R17" s="41"/>
      <c r="T17" s="106"/>
      <c r="U17" s="106"/>
      <c r="V17" s="106"/>
      <c r="W17" s="106"/>
      <c r="X17" s="106"/>
      <c r="Y17" s="106"/>
      <c r="Z17" s="106"/>
    </row>
    <row r="18" spans="1:26" customFormat="1" ht="18.75" customHeight="1">
      <c r="A18" s="89" t="s">
        <v>17</v>
      </c>
      <c r="B18" s="166"/>
      <c r="C18" s="166"/>
      <c r="D18" s="106">
        <v>11107</v>
      </c>
      <c r="E18" s="106"/>
      <c r="F18" s="106">
        <v>16191</v>
      </c>
      <c r="G18" s="106"/>
      <c r="H18" s="106">
        <v>3558</v>
      </c>
      <c r="I18" s="106"/>
      <c r="J18" s="106">
        <v>3061</v>
      </c>
      <c r="L18" s="41"/>
      <c r="M18" s="41"/>
      <c r="N18" s="41"/>
      <c r="O18" s="41"/>
      <c r="P18" s="41"/>
      <c r="Q18" s="41"/>
      <c r="R18" s="41"/>
      <c r="T18" s="106"/>
      <c r="U18" s="106"/>
      <c r="V18" s="106"/>
      <c r="W18" s="106"/>
      <c r="X18" s="106"/>
      <c r="Y18" s="106"/>
      <c r="Z18" s="106"/>
    </row>
    <row r="19" spans="1:26" customFormat="1" ht="18.75" customHeight="1">
      <c r="A19" s="88" t="s">
        <v>18</v>
      </c>
      <c r="B19" s="166"/>
      <c r="C19" s="166"/>
      <c r="D19" s="109">
        <f>SUM(D11:D18)</f>
        <v>2021860</v>
      </c>
      <c r="E19" s="167"/>
      <c r="F19" s="109">
        <f>SUM(F11:F18)</f>
        <v>2526072</v>
      </c>
      <c r="G19" s="167"/>
      <c r="H19" s="109">
        <f>SUM(H11:H18)</f>
        <v>1484987</v>
      </c>
      <c r="I19" s="167"/>
      <c r="J19" s="109">
        <f>SUM(J11:J18)</f>
        <v>1946074</v>
      </c>
      <c r="L19" s="42"/>
      <c r="M19" s="42"/>
      <c r="N19" s="42"/>
      <c r="O19" s="42"/>
      <c r="P19" s="42"/>
      <c r="Q19" s="42"/>
      <c r="R19" s="42"/>
      <c r="T19" s="106"/>
      <c r="U19" s="106"/>
      <c r="V19" s="106"/>
      <c r="W19" s="106"/>
      <c r="X19" s="106"/>
      <c r="Y19" s="106"/>
      <c r="Z19" s="106"/>
    </row>
    <row r="20" spans="1:26" ht="18.75" customHeight="1">
      <c r="B20" s="166"/>
      <c r="D20" s="16"/>
      <c r="E20" s="16"/>
      <c r="F20" s="16"/>
      <c r="G20" s="16"/>
      <c r="H20" s="16"/>
      <c r="I20" s="16"/>
      <c r="J20" s="16"/>
      <c r="L20" s="43"/>
      <c r="M20" s="43"/>
      <c r="N20" s="43"/>
      <c r="O20" s="43"/>
      <c r="P20" s="43"/>
      <c r="Q20" s="43"/>
      <c r="R20" s="43"/>
      <c r="T20" s="106"/>
      <c r="U20" s="106"/>
      <c r="V20" s="106"/>
      <c r="W20" s="106"/>
      <c r="X20" s="106"/>
      <c r="Y20" s="106"/>
      <c r="Z20" s="106"/>
    </row>
    <row r="21" spans="1:26" customFormat="1" ht="19.399999999999999" customHeight="1">
      <c r="A21" s="165" t="s">
        <v>19</v>
      </c>
      <c r="B21" s="166"/>
      <c r="C21" s="166"/>
      <c r="D21" s="108"/>
      <c r="E21" s="106"/>
      <c r="F21" s="108"/>
      <c r="G21" s="106"/>
      <c r="H21" s="106"/>
      <c r="I21" s="106"/>
      <c r="J21" s="106"/>
      <c r="L21" s="43"/>
      <c r="M21" s="44"/>
      <c r="N21" s="43"/>
      <c r="O21" s="43"/>
      <c r="P21" s="43"/>
      <c r="Q21" s="43"/>
      <c r="R21" s="43"/>
      <c r="T21" s="106"/>
      <c r="U21" s="106"/>
      <c r="V21" s="106"/>
      <c r="W21" s="106"/>
      <c r="X21" s="106"/>
      <c r="Y21" s="106"/>
      <c r="Z21" s="106"/>
    </row>
    <row r="22" spans="1:26" customFormat="1" ht="18.75" customHeight="1">
      <c r="A22" s="89" t="s">
        <v>20</v>
      </c>
      <c r="B22" s="166">
        <v>7</v>
      </c>
      <c r="C22" s="166"/>
      <c r="D22" s="106">
        <v>5100</v>
      </c>
      <c r="E22" s="106"/>
      <c r="F22" s="106">
        <v>5100</v>
      </c>
      <c r="G22" s="1"/>
      <c r="H22" s="106">
        <v>5100</v>
      </c>
      <c r="I22" s="106"/>
      <c r="J22" s="106">
        <v>5100</v>
      </c>
      <c r="L22" s="41"/>
      <c r="M22" s="41"/>
      <c r="N22" s="41"/>
      <c r="O22" s="41"/>
      <c r="P22" s="43"/>
      <c r="Q22" s="41"/>
      <c r="R22" s="43"/>
      <c r="T22" s="106"/>
      <c r="U22" s="106"/>
      <c r="V22" s="106"/>
      <c r="W22" s="106"/>
      <c r="X22" s="106"/>
      <c r="Y22" s="106"/>
      <c r="Z22" s="106"/>
    </row>
    <row r="23" spans="1:26" customFormat="1" ht="18.75" customHeight="1">
      <c r="A23" s="89" t="s">
        <v>21</v>
      </c>
      <c r="B23" s="166"/>
      <c r="C23" s="166"/>
      <c r="D23" s="106">
        <v>28634</v>
      </c>
      <c r="E23" s="106"/>
      <c r="F23" s="106">
        <v>28577</v>
      </c>
      <c r="G23" s="106"/>
      <c r="H23" s="107">
        <v>0</v>
      </c>
      <c r="I23" s="106"/>
      <c r="J23" s="107">
        <v>0</v>
      </c>
      <c r="L23" s="41"/>
      <c r="M23" s="41"/>
      <c r="N23" s="41"/>
      <c r="O23" s="41"/>
      <c r="P23" s="43"/>
      <c r="Q23" s="41"/>
      <c r="R23" s="43"/>
      <c r="T23" s="106"/>
      <c r="U23" s="106"/>
      <c r="V23" s="106"/>
      <c r="W23" s="106"/>
      <c r="X23" s="106"/>
      <c r="Y23" s="106"/>
      <c r="Z23" s="106"/>
    </row>
    <row r="24" spans="1:26" customFormat="1" ht="18.75" customHeight="1">
      <c r="A24" s="89" t="s">
        <v>22</v>
      </c>
      <c r="B24" s="166"/>
      <c r="C24" s="166"/>
      <c r="D24" s="107">
        <v>0</v>
      </c>
      <c r="E24" s="106"/>
      <c r="F24" s="107">
        <v>0</v>
      </c>
      <c r="G24" s="1"/>
      <c r="H24" s="106">
        <v>3092118</v>
      </c>
      <c r="I24" s="106"/>
      <c r="J24" s="106">
        <v>3092118</v>
      </c>
      <c r="L24" s="41"/>
      <c r="M24" s="41"/>
      <c r="N24" s="41"/>
      <c r="O24" s="41"/>
      <c r="P24" s="43"/>
      <c r="Q24" s="41"/>
      <c r="R24" s="43"/>
      <c r="T24" s="106"/>
      <c r="U24" s="106"/>
      <c r="V24" s="106"/>
      <c r="W24" s="106"/>
      <c r="X24" s="106"/>
      <c r="Y24" s="106"/>
      <c r="Z24" s="106"/>
    </row>
    <row r="25" spans="1:26" customFormat="1" ht="19.399999999999999" customHeight="1">
      <c r="A25" s="89" t="s">
        <v>205</v>
      </c>
      <c r="B25" s="166">
        <v>2</v>
      </c>
      <c r="C25" s="166"/>
      <c r="D25" s="107">
        <v>0</v>
      </c>
      <c r="E25" s="106"/>
      <c r="F25" s="107">
        <v>0</v>
      </c>
      <c r="G25" s="106"/>
      <c r="H25" s="106">
        <v>249621</v>
      </c>
      <c r="I25" s="106"/>
      <c r="J25" s="106">
        <v>236161</v>
      </c>
      <c r="L25" s="41"/>
      <c r="M25" s="44"/>
      <c r="N25" s="41"/>
      <c r="O25" s="43"/>
      <c r="P25" s="43"/>
      <c r="Q25" s="43"/>
      <c r="R25" s="43"/>
      <c r="T25" s="106"/>
      <c r="U25" s="106"/>
      <c r="V25" s="106"/>
      <c r="W25" s="106"/>
      <c r="X25" s="106"/>
      <c r="Y25" s="106"/>
      <c r="Z25" s="106"/>
    </row>
    <row r="26" spans="1:26" customFormat="1" ht="18.75" customHeight="1">
      <c r="A26" s="89" t="s">
        <v>23</v>
      </c>
      <c r="B26" s="166">
        <v>5</v>
      </c>
      <c r="C26" s="166"/>
      <c r="D26" s="106">
        <v>824307</v>
      </c>
      <c r="E26" s="106"/>
      <c r="F26" s="106">
        <v>824307</v>
      </c>
      <c r="G26" s="1"/>
      <c r="H26" s="106">
        <v>532950</v>
      </c>
      <c r="I26" s="106"/>
      <c r="J26" s="106">
        <v>532950</v>
      </c>
      <c r="L26" s="41"/>
      <c r="M26" s="41"/>
      <c r="N26" s="41"/>
      <c r="O26" s="41"/>
      <c r="P26" s="43"/>
      <c r="Q26" s="41"/>
      <c r="R26" s="43"/>
      <c r="T26" s="106"/>
      <c r="U26" s="106"/>
      <c r="V26" s="106"/>
      <c r="W26" s="106"/>
      <c r="X26" s="106"/>
      <c r="Y26" s="106"/>
      <c r="Z26" s="106"/>
    </row>
    <row r="27" spans="1:26" customFormat="1" ht="18.75" customHeight="1">
      <c r="A27" s="89" t="s">
        <v>24</v>
      </c>
      <c r="B27" s="166" t="s">
        <v>228</v>
      </c>
      <c r="C27" s="166"/>
      <c r="D27" s="106">
        <v>4275509</v>
      </c>
      <c r="E27" s="106"/>
      <c r="F27" s="106">
        <v>4334310</v>
      </c>
      <c r="G27" s="106"/>
      <c r="H27" s="106">
        <v>1231295</v>
      </c>
      <c r="I27" s="106"/>
      <c r="J27" s="106">
        <v>1240700</v>
      </c>
      <c r="L27" s="47"/>
      <c r="M27" s="41"/>
      <c r="N27" s="41"/>
      <c r="O27" s="41"/>
      <c r="P27" s="43"/>
      <c r="Q27" s="41"/>
      <c r="R27" s="43"/>
      <c r="T27" s="106"/>
      <c r="U27" s="106"/>
      <c r="V27" s="106"/>
      <c r="W27" s="106"/>
      <c r="X27" s="106"/>
      <c r="Y27" s="106"/>
      <c r="Z27" s="106"/>
    </row>
    <row r="28" spans="1:26" customFormat="1" ht="18.75" customHeight="1">
      <c r="A28" s="89" t="s">
        <v>221</v>
      </c>
      <c r="B28" s="166"/>
      <c r="C28" s="166"/>
      <c r="D28" s="106">
        <v>2310</v>
      </c>
      <c r="E28" s="106"/>
      <c r="F28" s="106">
        <v>2182</v>
      </c>
      <c r="G28" s="106"/>
      <c r="H28" s="106">
        <v>2097</v>
      </c>
      <c r="I28" s="106"/>
      <c r="J28" s="106">
        <v>1900</v>
      </c>
      <c r="L28" s="41"/>
      <c r="M28" s="41"/>
      <c r="N28" s="41"/>
      <c r="O28" s="41"/>
      <c r="P28" s="43"/>
      <c r="Q28" s="41"/>
      <c r="R28" s="43"/>
      <c r="T28" s="106"/>
      <c r="U28" s="106"/>
      <c r="V28" s="106"/>
      <c r="W28" s="106"/>
      <c r="X28" s="106"/>
      <c r="Y28" s="106"/>
      <c r="Z28" s="106"/>
    </row>
    <row r="29" spans="1:26" customFormat="1" ht="18.75" customHeight="1">
      <c r="A29" s="89" t="s">
        <v>25</v>
      </c>
      <c r="B29" s="166"/>
      <c r="C29" s="166"/>
      <c r="D29" s="106">
        <v>159306</v>
      </c>
      <c r="E29" s="106"/>
      <c r="F29" s="106">
        <v>160898</v>
      </c>
      <c r="G29" s="106"/>
      <c r="H29" s="106">
        <v>5396</v>
      </c>
      <c r="I29" s="106"/>
      <c r="J29" s="106">
        <v>5437</v>
      </c>
      <c r="L29" s="41"/>
      <c r="M29" s="41"/>
      <c r="N29" s="41"/>
      <c r="O29" s="41"/>
      <c r="P29" s="43"/>
      <c r="Q29" s="41"/>
      <c r="R29" s="43"/>
      <c r="T29" s="106"/>
      <c r="U29" s="106"/>
      <c r="V29" s="106"/>
      <c r="W29" s="106"/>
      <c r="X29" s="106"/>
      <c r="Y29" s="106"/>
      <c r="Z29" s="106"/>
    </row>
    <row r="30" spans="1:26" customFormat="1" ht="18.75" customHeight="1">
      <c r="A30" s="89" t="s">
        <v>26</v>
      </c>
      <c r="B30" s="166"/>
      <c r="C30" s="166"/>
      <c r="D30" s="106">
        <v>842586</v>
      </c>
      <c r="E30" s="106"/>
      <c r="F30" s="106">
        <v>844724</v>
      </c>
      <c r="G30" s="106"/>
      <c r="H30" s="107">
        <v>0</v>
      </c>
      <c r="I30" s="106"/>
      <c r="J30" s="107">
        <v>0</v>
      </c>
      <c r="L30" s="41"/>
      <c r="M30" s="41"/>
      <c r="N30" s="41"/>
      <c r="O30" s="41"/>
      <c r="P30" s="43"/>
      <c r="Q30" s="41"/>
      <c r="R30" s="43"/>
      <c r="T30" s="106"/>
      <c r="U30" s="106"/>
      <c r="V30" s="106"/>
      <c r="W30" s="106"/>
      <c r="X30" s="106"/>
      <c r="Y30" s="106"/>
      <c r="Z30" s="106"/>
    </row>
    <row r="31" spans="1:26" customFormat="1" ht="18.75" customHeight="1">
      <c r="A31" s="89" t="s">
        <v>27</v>
      </c>
      <c r="B31" s="166"/>
      <c r="C31" s="166"/>
      <c r="D31" s="106">
        <v>118348</v>
      </c>
      <c r="E31" s="106"/>
      <c r="F31" s="106">
        <v>117891</v>
      </c>
      <c r="G31" s="106"/>
      <c r="H31" s="106">
        <v>112516</v>
      </c>
      <c r="I31" s="106"/>
      <c r="J31" s="106">
        <v>112516</v>
      </c>
      <c r="L31" s="41"/>
      <c r="M31" s="41"/>
      <c r="N31" s="41"/>
      <c r="O31" s="41"/>
      <c r="P31" s="43"/>
      <c r="Q31" s="41"/>
      <c r="R31" s="43"/>
      <c r="T31" s="106"/>
      <c r="U31" s="106"/>
      <c r="V31" s="106"/>
      <c r="W31" s="106"/>
      <c r="X31" s="106"/>
      <c r="Y31" s="106"/>
      <c r="Z31" s="106"/>
    </row>
    <row r="32" spans="1:26" customFormat="1" ht="18.75" customHeight="1">
      <c r="A32" t="s">
        <v>28</v>
      </c>
      <c r="B32" s="166"/>
      <c r="C32" s="166"/>
      <c r="D32" s="106">
        <v>506</v>
      </c>
      <c r="E32" s="106"/>
      <c r="F32" s="106">
        <v>506</v>
      </c>
      <c r="G32" s="106"/>
      <c r="H32" s="107">
        <v>0</v>
      </c>
      <c r="I32" s="106"/>
      <c r="J32" s="107">
        <v>0</v>
      </c>
      <c r="L32" s="41"/>
      <c r="M32" s="41"/>
      <c r="N32" s="41"/>
      <c r="O32" s="41"/>
      <c r="P32" s="43"/>
      <c r="Q32" s="41"/>
      <c r="R32" s="43"/>
      <c r="T32" s="106"/>
      <c r="U32" s="106"/>
      <c r="V32" s="106"/>
      <c r="W32" s="106"/>
      <c r="X32" s="106"/>
      <c r="Y32" s="106"/>
      <c r="Z32" s="106"/>
    </row>
    <row r="33" spans="1:26" customFormat="1" ht="18.75" customHeight="1">
      <c r="A33" s="89" t="s">
        <v>29</v>
      </c>
      <c r="B33" s="166"/>
      <c r="C33" s="166"/>
      <c r="D33" s="106">
        <v>6822</v>
      </c>
      <c r="E33" s="106"/>
      <c r="F33" s="106">
        <v>6785</v>
      </c>
      <c r="G33" s="106"/>
      <c r="H33" s="106">
        <v>6822</v>
      </c>
      <c r="I33" s="106"/>
      <c r="J33" s="106">
        <v>6785</v>
      </c>
      <c r="L33" s="41"/>
      <c r="M33" s="41"/>
      <c r="N33" s="41"/>
      <c r="O33" s="41"/>
      <c r="P33" s="43"/>
      <c r="Q33" s="41"/>
      <c r="R33" s="43"/>
      <c r="T33" s="106"/>
      <c r="U33" s="106"/>
      <c r="V33" s="106"/>
      <c r="W33" s="106"/>
      <c r="X33" s="106"/>
      <c r="Y33" s="106"/>
      <c r="Z33" s="106"/>
    </row>
    <row r="34" spans="1:26" customFormat="1" ht="18.75" customHeight="1">
      <c r="A34" s="89" t="s">
        <v>30</v>
      </c>
      <c r="B34" s="166"/>
      <c r="C34" s="166"/>
      <c r="D34" s="108">
        <v>27006</v>
      </c>
      <c r="E34" s="106"/>
      <c r="F34" s="108">
        <v>24685</v>
      </c>
      <c r="G34" s="106"/>
      <c r="H34" s="106">
        <v>5082</v>
      </c>
      <c r="I34" s="106"/>
      <c r="J34" s="106">
        <v>5298</v>
      </c>
      <c r="L34" s="41"/>
      <c r="M34" s="41"/>
      <c r="N34" s="41"/>
      <c r="O34" s="41"/>
      <c r="P34" s="43"/>
      <c r="Q34" s="41"/>
      <c r="R34" s="43"/>
      <c r="T34" s="106"/>
      <c r="U34" s="106"/>
      <c r="V34" s="106"/>
      <c r="W34" s="106"/>
      <c r="X34" s="106"/>
      <c r="Y34" s="106"/>
      <c r="Z34" s="106"/>
    </row>
    <row r="35" spans="1:26" customFormat="1" ht="18.75" customHeight="1">
      <c r="A35" s="88" t="s">
        <v>31</v>
      </c>
      <c r="B35" s="166"/>
      <c r="C35" s="166"/>
      <c r="D35" s="109">
        <f>SUM(D22:D34)</f>
        <v>6290434</v>
      </c>
      <c r="E35" s="167"/>
      <c r="F35" s="109">
        <f>SUM(F22:F34)</f>
        <v>6349965</v>
      </c>
      <c r="G35" s="167"/>
      <c r="H35" s="109">
        <f>SUM(H22:H34)</f>
        <v>5242997</v>
      </c>
      <c r="I35" s="167"/>
      <c r="J35" s="109">
        <f>SUM(J22:J34)</f>
        <v>5238965</v>
      </c>
      <c r="L35" s="42"/>
      <c r="M35" s="42"/>
      <c r="N35" s="42"/>
      <c r="O35" s="42"/>
      <c r="P35" s="42"/>
      <c r="Q35" s="42"/>
      <c r="R35" s="42"/>
      <c r="T35" s="106"/>
      <c r="U35" s="106"/>
      <c r="V35" s="106"/>
      <c r="W35" s="106"/>
      <c r="X35" s="106"/>
      <c r="Y35" s="106"/>
      <c r="Z35" s="106"/>
    </row>
    <row r="36" spans="1:26" customFormat="1" ht="9" customHeight="1">
      <c r="A36" s="88"/>
      <c r="B36" s="166"/>
      <c r="C36" s="166"/>
      <c r="D36" s="168"/>
      <c r="E36" s="167"/>
      <c r="F36" s="168"/>
      <c r="G36" s="167"/>
      <c r="H36" s="168"/>
      <c r="I36" s="167"/>
      <c r="J36" s="168"/>
      <c r="L36" s="43"/>
      <c r="M36" s="43"/>
      <c r="N36" s="43"/>
      <c r="O36" s="43"/>
      <c r="P36" s="43"/>
      <c r="Q36" s="43"/>
      <c r="R36" s="43"/>
      <c r="T36" s="106"/>
      <c r="U36" s="106"/>
      <c r="V36" s="106"/>
      <c r="W36" s="106"/>
      <c r="X36" s="106"/>
      <c r="Y36" s="106"/>
      <c r="Z36" s="106"/>
    </row>
    <row r="37" spans="1:26" customFormat="1" ht="18.75" customHeight="1" thickBot="1">
      <c r="A37" s="169" t="s">
        <v>32</v>
      </c>
      <c r="B37" s="166"/>
      <c r="C37" s="166"/>
      <c r="D37" s="170">
        <f>D19+D35</f>
        <v>8312294</v>
      </c>
      <c r="E37" s="167"/>
      <c r="F37" s="170">
        <f>F19+F35</f>
        <v>8876037</v>
      </c>
      <c r="G37" s="167"/>
      <c r="H37" s="170">
        <f>H19+H35</f>
        <v>6727984</v>
      </c>
      <c r="I37" s="167"/>
      <c r="J37" s="170">
        <f>J19+J35</f>
        <v>7185039</v>
      </c>
      <c r="L37" s="42"/>
      <c r="M37" s="42"/>
      <c r="N37" s="42"/>
      <c r="O37" s="42"/>
      <c r="P37" s="42"/>
      <c r="Q37" s="42"/>
      <c r="R37" s="42"/>
      <c r="T37" s="106"/>
      <c r="U37" s="106"/>
      <c r="V37" s="106"/>
      <c r="W37" s="106"/>
      <c r="X37" s="106"/>
      <c r="Y37" s="106"/>
      <c r="Z37" s="106"/>
    </row>
    <row r="38" spans="1:26" customFormat="1" ht="18.75" customHeight="1" thickTop="1">
      <c r="A38" s="114"/>
      <c r="B38" s="160"/>
      <c r="C38" s="114"/>
      <c r="D38" s="16"/>
      <c r="E38" s="16"/>
      <c r="F38" s="16"/>
      <c r="G38" s="16"/>
      <c r="H38" s="16"/>
      <c r="I38" s="16"/>
      <c r="J38" s="16"/>
      <c r="L38" s="171"/>
      <c r="M38" s="171"/>
      <c r="N38" s="171"/>
      <c r="O38" s="171"/>
      <c r="P38" s="171"/>
      <c r="Q38" s="171"/>
      <c r="R38" s="171"/>
      <c r="T38" s="106"/>
      <c r="U38" s="106"/>
      <c r="V38" s="106"/>
      <c r="W38" s="106"/>
      <c r="X38" s="106"/>
      <c r="Y38" s="106"/>
      <c r="Z38" s="106"/>
    </row>
    <row r="39" spans="1:26" ht="18.75" customHeight="1">
      <c r="A39" s="17"/>
      <c r="B39" s="18"/>
      <c r="C39" s="17"/>
      <c r="D39" s="19"/>
      <c r="E39" s="16"/>
      <c r="F39" s="19"/>
      <c r="G39" s="19"/>
      <c r="H39" s="19"/>
      <c r="I39" s="16"/>
      <c r="J39" s="19"/>
      <c r="L39" s="171"/>
      <c r="M39" s="171"/>
      <c r="N39" s="171"/>
      <c r="O39" s="171"/>
      <c r="P39" s="171"/>
      <c r="Q39" s="171"/>
      <c r="R39" s="171"/>
      <c r="T39" s="106"/>
      <c r="U39" s="106"/>
      <c r="V39" s="106"/>
      <c r="W39" s="106"/>
      <c r="X39" s="106"/>
      <c r="Y39" s="106"/>
      <c r="Z39" s="106"/>
    </row>
    <row r="40" spans="1:26" ht="18.75" customHeight="1">
      <c r="A40" s="151" t="s">
        <v>0</v>
      </c>
      <c r="B40" s="20"/>
      <c r="C40" s="21"/>
      <c r="D40" s="22"/>
      <c r="E40" s="23"/>
      <c r="F40" s="22"/>
      <c r="G40" s="22"/>
      <c r="H40" s="23"/>
      <c r="I40" s="23"/>
      <c r="J40" s="23"/>
      <c r="L40" s="211"/>
      <c r="M40" s="211"/>
      <c r="N40" s="211"/>
      <c r="O40" s="211"/>
      <c r="P40" s="211"/>
      <c r="Q40" s="211"/>
      <c r="R40" s="211"/>
      <c r="T40" s="106"/>
      <c r="U40" s="106"/>
      <c r="V40" s="106"/>
      <c r="W40" s="106"/>
      <c r="X40" s="106"/>
      <c r="Y40" s="106"/>
      <c r="Z40" s="106"/>
    </row>
    <row r="41" spans="1:26" s="156" customFormat="1" ht="18.75" customHeight="1">
      <c r="A41" s="157" t="s">
        <v>1</v>
      </c>
      <c r="B41" s="24"/>
      <c r="C41" s="25"/>
      <c r="D41" s="26"/>
      <c r="E41" s="27"/>
      <c r="F41" s="26"/>
      <c r="G41" s="26"/>
      <c r="H41" s="27"/>
      <c r="I41" s="27"/>
      <c r="J41" s="27"/>
      <c r="L41" s="172"/>
      <c r="M41" s="116"/>
      <c r="N41" s="116"/>
      <c r="O41" s="173"/>
      <c r="P41" s="172"/>
      <c r="Q41" s="116"/>
      <c r="R41" s="116"/>
      <c r="T41" s="106"/>
      <c r="U41" s="106"/>
      <c r="V41" s="106"/>
      <c r="W41" s="106"/>
      <c r="X41" s="106"/>
      <c r="Y41" s="106"/>
      <c r="Z41" s="106"/>
    </row>
    <row r="42" spans="1:26" s="145" customFormat="1" ht="10.4" customHeight="1">
      <c r="A42" s="17"/>
      <c r="B42" s="18"/>
      <c r="C42" s="17"/>
      <c r="D42" s="2"/>
      <c r="E42" s="16"/>
      <c r="F42" s="2"/>
      <c r="G42" s="2"/>
      <c r="H42" s="16"/>
      <c r="I42" s="16"/>
      <c r="J42" s="16"/>
      <c r="L42" s="174"/>
      <c r="M42" s="175"/>
      <c r="N42" s="174"/>
      <c r="O42" s="174"/>
      <c r="P42" s="174"/>
      <c r="Q42" s="175"/>
      <c r="R42" s="174"/>
      <c r="T42" s="106"/>
      <c r="U42" s="106"/>
      <c r="V42" s="106"/>
      <c r="W42" s="106"/>
      <c r="X42" s="106"/>
      <c r="Y42" s="106"/>
      <c r="Z42" s="106"/>
    </row>
    <row r="43" spans="1:26" ht="17.149999999999999" customHeight="1">
      <c r="A43" s="17"/>
      <c r="D43" s="213" t="s">
        <v>2</v>
      </c>
      <c r="E43" s="213"/>
      <c r="F43" s="213"/>
      <c r="G43" s="213"/>
      <c r="H43" s="214" t="s">
        <v>3</v>
      </c>
      <c r="I43" s="214"/>
      <c r="J43" s="214"/>
      <c r="L43" s="174"/>
      <c r="M43" s="175"/>
      <c r="N43" s="174"/>
      <c r="O43" s="174"/>
      <c r="P43" s="174"/>
      <c r="Q43" s="175"/>
      <c r="R43" s="174"/>
      <c r="T43" s="106"/>
      <c r="U43" s="106"/>
      <c r="V43" s="106"/>
      <c r="W43" s="106"/>
      <c r="X43" s="106"/>
      <c r="Y43" s="106"/>
      <c r="Z43" s="106"/>
    </row>
    <row r="44" spans="1:26" ht="17.149999999999999" customHeight="1">
      <c r="A44" s="17"/>
      <c r="C44" s="126"/>
      <c r="D44" s="213" t="s">
        <v>4</v>
      </c>
      <c r="E44" s="213"/>
      <c r="F44" s="213"/>
      <c r="G44" s="213"/>
      <c r="H44" s="213" t="s">
        <v>4</v>
      </c>
      <c r="I44" s="213"/>
      <c r="J44" s="213"/>
      <c r="L44" s="212"/>
      <c r="M44" s="212"/>
      <c r="N44" s="212"/>
      <c r="O44" s="212"/>
      <c r="P44" s="212"/>
      <c r="Q44" s="212"/>
      <c r="R44" s="212"/>
      <c r="T44" s="106"/>
      <c r="U44" s="106"/>
      <c r="V44" s="106"/>
      <c r="W44" s="106"/>
      <c r="X44" s="106"/>
      <c r="Y44" s="106"/>
      <c r="Z44" s="106"/>
    </row>
    <row r="45" spans="1:26" ht="17.149999999999999" customHeight="1">
      <c r="C45" s="126"/>
      <c r="D45" s="161" t="s">
        <v>209</v>
      </c>
      <c r="E45" s="162"/>
      <c r="F45" s="162" t="s">
        <v>5</v>
      </c>
      <c r="G45" s="162"/>
      <c r="H45" s="161" t="s">
        <v>209</v>
      </c>
      <c r="I45" s="162"/>
      <c r="J45" s="162" t="s">
        <v>5</v>
      </c>
      <c r="L45" s="176"/>
      <c r="M45" s="43"/>
      <c r="N45" s="43"/>
      <c r="O45" s="43"/>
      <c r="P45" s="43"/>
      <c r="Q45" s="43"/>
      <c r="R45" s="43"/>
      <c r="T45" s="106"/>
      <c r="U45" s="106"/>
      <c r="V45" s="106"/>
      <c r="W45" s="106"/>
      <c r="X45" s="106"/>
      <c r="Y45" s="106"/>
      <c r="Z45" s="106"/>
    </row>
    <row r="46" spans="1:26" ht="17.149999999999999" customHeight="1">
      <c r="A46" s="169" t="s">
        <v>33</v>
      </c>
      <c r="B46" s="160" t="s">
        <v>7</v>
      </c>
      <c r="C46" s="126"/>
      <c r="D46" s="116">
        <v>2025</v>
      </c>
      <c r="E46" s="163"/>
      <c r="F46" s="116">
        <v>2024</v>
      </c>
      <c r="G46" s="117"/>
      <c r="H46" s="116">
        <v>2025</v>
      </c>
      <c r="I46" s="163"/>
      <c r="J46" s="116">
        <v>2024</v>
      </c>
      <c r="T46" s="106"/>
      <c r="U46" s="106"/>
      <c r="V46" s="106"/>
      <c r="W46" s="106"/>
      <c r="X46" s="106"/>
      <c r="Y46" s="106"/>
      <c r="Z46" s="106"/>
    </row>
    <row r="47" spans="1:26" ht="17.149999999999999" customHeight="1">
      <c r="A47" s="169"/>
      <c r="C47" s="126"/>
      <c r="D47" s="164" t="s">
        <v>8</v>
      </c>
      <c r="E47" s="163"/>
      <c r="F47" s="164"/>
      <c r="G47" s="117"/>
      <c r="H47" s="164" t="s">
        <v>8</v>
      </c>
      <c r="I47" s="163"/>
      <c r="J47" s="117"/>
      <c r="T47" s="106"/>
      <c r="U47" s="106"/>
      <c r="V47" s="106"/>
      <c r="W47" s="106"/>
      <c r="X47" s="106"/>
      <c r="Y47" s="106"/>
      <c r="Z47" s="106"/>
    </row>
    <row r="48" spans="1:26" ht="17.149999999999999" customHeight="1">
      <c r="A48" s="17"/>
      <c r="D48" s="215" t="s">
        <v>9</v>
      </c>
      <c r="E48" s="215"/>
      <c r="F48" s="215"/>
      <c r="G48" s="215"/>
      <c r="H48" s="215"/>
      <c r="I48" s="215"/>
      <c r="J48" s="215"/>
      <c r="T48" s="106"/>
      <c r="U48" s="106"/>
      <c r="V48" s="106"/>
      <c r="W48" s="106"/>
      <c r="X48" s="106"/>
      <c r="Y48" s="106"/>
      <c r="Z48" s="106"/>
    </row>
    <row r="49" spans="1:26" ht="18" customHeight="1">
      <c r="A49" s="177" t="s">
        <v>34</v>
      </c>
      <c r="B49" s="166"/>
      <c r="C49" s="116"/>
      <c r="E49" s="106"/>
      <c r="H49" s="106"/>
      <c r="I49" s="106"/>
      <c r="J49" s="106"/>
      <c r="T49" s="106"/>
      <c r="U49" s="106"/>
      <c r="V49" s="106"/>
      <c r="W49" s="106"/>
      <c r="X49" s="106"/>
      <c r="Y49" s="106"/>
      <c r="Z49" s="106"/>
    </row>
    <row r="50" spans="1:26" customFormat="1" ht="18" customHeight="1">
      <c r="A50" t="s">
        <v>35</v>
      </c>
      <c r="B50" s="166"/>
      <c r="C50" s="166"/>
      <c r="D50" s="106"/>
      <c r="E50" s="106"/>
      <c r="F50" s="106"/>
      <c r="G50" s="106"/>
      <c r="H50" s="106"/>
      <c r="I50" s="106"/>
      <c r="J50" s="106"/>
      <c r="T50" s="106"/>
      <c r="U50" s="106"/>
      <c r="V50" s="106"/>
      <c r="W50" s="106"/>
      <c r="X50" s="106"/>
      <c r="Y50" s="106"/>
      <c r="Z50" s="106"/>
    </row>
    <row r="51" spans="1:26" customFormat="1" ht="18" customHeight="1">
      <c r="A51" t="s">
        <v>36</v>
      </c>
      <c r="B51" s="166">
        <v>5</v>
      </c>
      <c r="C51" s="166"/>
      <c r="D51" s="106">
        <v>3048983</v>
      </c>
      <c r="E51" s="106"/>
      <c r="F51" s="106">
        <v>3434728</v>
      </c>
      <c r="G51" s="106"/>
      <c r="H51" s="106">
        <v>2811163</v>
      </c>
      <c r="I51" s="106"/>
      <c r="J51" s="106">
        <v>3218367</v>
      </c>
      <c r="L51" s="43"/>
      <c r="M51" s="41"/>
      <c r="N51" s="41"/>
      <c r="O51" s="41"/>
      <c r="P51" s="41"/>
      <c r="Q51" s="41"/>
      <c r="R51" s="41"/>
      <c r="T51" s="106"/>
      <c r="U51" s="106"/>
      <c r="V51" s="106"/>
      <c r="W51" s="106"/>
      <c r="X51" s="106"/>
      <c r="Y51" s="106"/>
      <c r="Z51" s="106"/>
    </row>
    <row r="52" spans="1:26" customFormat="1" ht="18" customHeight="1">
      <c r="A52" s="89" t="s">
        <v>37</v>
      </c>
      <c r="B52" s="166">
        <v>2</v>
      </c>
      <c r="C52" s="166"/>
      <c r="D52" s="106">
        <v>165793</v>
      </c>
      <c r="E52" s="106"/>
      <c r="F52" s="106">
        <v>200952</v>
      </c>
      <c r="G52" s="106"/>
      <c r="H52" s="106">
        <v>30111</v>
      </c>
      <c r="I52" s="106"/>
      <c r="J52" s="106">
        <v>46888</v>
      </c>
      <c r="L52" s="41"/>
      <c r="M52" s="41"/>
      <c r="N52" s="41"/>
      <c r="O52" s="41"/>
      <c r="P52" s="41"/>
      <c r="Q52" s="41"/>
      <c r="R52" s="41"/>
      <c r="T52" s="106"/>
      <c r="U52" s="106"/>
      <c r="V52" s="106"/>
      <c r="W52" s="106"/>
      <c r="X52" s="106"/>
      <c r="Y52" s="106"/>
      <c r="Z52" s="106"/>
    </row>
    <row r="53" spans="1:26" customFormat="1" ht="18" customHeight="1">
      <c r="A53" s="89" t="s">
        <v>38</v>
      </c>
      <c r="B53" s="166">
        <v>2</v>
      </c>
      <c r="C53" s="166"/>
      <c r="D53" s="106">
        <v>105109</v>
      </c>
      <c r="E53" s="106"/>
      <c r="F53" s="106">
        <v>143993</v>
      </c>
      <c r="G53" s="106"/>
      <c r="H53" s="106">
        <v>33889</v>
      </c>
      <c r="I53" s="106"/>
      <c r="J53" s="106">
        <v>69432</v>
      </c>
      <c r="L53" s="41"/>
      <c r="M53" s="41"/>
      <c r="N53" s="41"/>
      <c r="O53" s="41"/>
      <c r="P53" s="41"/>
      <c r="Q53" s="41"/>
      <c r="R53" s="41"/>
      <c r="T53" s="106"/>
      <c r="U53" s="106"/>
      <c r="V53" s="106"/>
      <c r="W53" s="106"/>
      <c r="X53" s="106"/>
      <c r="Y53" s="106"/>
      <c r="Z53" s="106"/>
    </row>
    <row r="54" spans="1:26" customFormat="1" ht="18" customHeight="1">
      <c r="A54" s="89" t="s">
        <v>39</v>
      </c>
      <c r="B54" s="166"/>
      <c r="C54" s="166"/>
      <c r="D54" s="106">
        <v>50073</v>
      </c>
      <c r="E54" s="106"/>
      <c r="F54" s="106">
        <v>78039</v>
      </c>
      <c r="G54" s="106"/>
      <c r="H54" s="106">
        <v>25137</v>
      </c>
      <c r="I54" s="106"/>
      <c r="J54" s="106">
        <v>37337</v>
      </c>
      <c r="L54" s="41"/>
      <c r="M54" s="41"/>
      <c r="N54" s="41"/>
      <c r="O54" s="41"/>
      <c r="P54" s="41"/>
      <c r="Q54" s="41"/>
      <c r="R54" s="41"/>
      <c r="T54" s="106"/>
      <c r="U54" s="106"/>
      <c r="V54" s="106"/>
      <c r="W54" s="106"/>
      <c r="X54" s="106"/>
      <c r="Y54" s="106"/>
      <c r="Z54" s="106"/>
    </row>
    <row r="55" spans="1:26" customFormat="1" ht="18" customHeight="1">
      <c r="A55" t="s">
        <v>40</v>
      </c>
      <c r="B55" s="166"/>
      <c r="C55" s="166"/>
      <c r="D55" s="106"/>
      <c r="E55" s="2"/>
      <c r="F55" s="106"/>
      <c r="G55" s="106"/>
      <c r="H55" s="108"/>
      <c r="I55" s="106"/>
      <c r="J55" s="108"/>
      <c r="T55" s="106"/>
      <c r="U55" s="106"/>
      <c r="V55" s="106"/>
      <c r="W55" s="106"/>
      <c r="X55" s="106"/>
      <c r="Y55" s="106"/>
      <c r="Z55" s="106"/>
    </row>
    <row r="56" spans="1:26" customFormat="1" ht="18" customHeight="1">
      <c r="A56" t="s">
        <v>36</v>
      </c>
      <c r="B56" s="166">
        <v>5</v>
      </c>
      <c r="C56" s="166"/>
      <c r="D56" s="106">
        <v>222409</v>
      </c>
      <c r="E56" s="2"/>
      <c r="F56" s="106">
        <v>230800</v>
      </c>
      <c r="G56" s="106"/>
      <c r="H56" s="106">
        <v>100000</v>
      </c>
      <c r="I56" s="106"/>
      <c r="J56" s="106">
        <v>100000</v>
      </c>
      <c r="L56" s="41"/>
      <c r="M56" s="41"/>
      <c r="N56" s="41"/>
      <c r="O56" s="41"/>
      <c r="P56" s="41"/>
      <c r="Q56" s="41"/>
      <c r="R56" s="41"/>
      <c r="T56" s="106"/>
      <c r="U56" s="106"/>
      <c r="V56" s="106"/>
      <c r="W56" s="106"/>
      <c r="X56" s="106"/>
      <c r="Y56" s="106"/>
      <c r="Z56" s="106"/>
    </row>
    <row r="57" spans="1:26" customFormat="1" ht="18" customHeight="1">
      <c r="A57" t="s">
        <v>41</v>
      </c>
      <c r="B57" s="166"/>
      <c r="C57" s="166"/>
      <c r="D57" s="106">
        <v>37452</v>
      </c>
      <c r="E57" s="106"/>
      <c r="F57" s="106">
        <v>37159</v>
      </c>
      <c r="G57" s="106"/>
      <c r="H57" s="106">
        <v>22687</v>
      </c>
      <c r="I57" s="106"/>
      <c r="J57" s="106">
        <v>21990</v>
      </c>
      <c r="L57" s="41"/>
      <c r="M57" s="41"/>
      <c r="N57" s="41"/>
      <c r="O57" s="41"/>
      <c r="P57" s="41"/>
      <c r="Q57" s="41"/>
      <c r="R57" s="41"/>
      <c r="T57" s="106"/>
      <c r="U57" s="106"/>
      <c r="V57" s="106"/>
      <c r="W57" s="106"/>
      <c r="X57" s="106"/>
      <c r="Y57" s="106"/>
      <c r="Z57" s="106"/>
    </row>
    <row r="58" spans="1:26" customFormat="1" ht="18" customHeight="1">
      <c r="A58" s="89" t="s">
        <v>42</v>
      </c>
      <c r="B58" s="166">
        <v>2</v>
      </c>
      <c r="C58" s="166"/>
      <c r="D58" s="107">
        <v>0</v>
      </c>
      <c r="E58" s="106"/>
      <c r="F58" s="107">
        <v>0</v>
      </c>
      <c r="G58" s="106"/>
      <c r="H58" s="106">
        <v>47000</v>
      </c>
      <c r="I58" s="106"/>
      <c r="J58" s="106">
        <v>47000</v>
      </c>
      <c r="L58" s="41"/>
      <c r="M58" s="41"/>
      <c r="N58" s="41"/>
      <c r="O58" s="41"/>
      <c r="P58" s="41"/>
      <c r="Q58" s="41"/>
      <c r="R58" s="41"/>
      <c r="T58" s="106"/>
      <c r="U58" s="106"/>
      <c r="V58" s="106"/>
      <c r="W58" s="106"/>
      <c r="X58" s="106"/>
      <c r="Y58" s="106"/>
      <c r="Z58" s="106"/>
    </row>
    <row r="59" spans="1:26" customFormat="1" ht="18" customHeight="1">
      <c r="A59" s="89" t="s">
        <v>229</v>
      </c>
      <c r="B59" s="166"/>
      <c r="C59" s="166"/>
      <c r="D59" s="107">
        <v>2162</v>
      </c>
      <c r="E59" s="106"/>
      <c r="F59" s="107">
        <v>0</v>
      </c>
      <c r="G59" s="106"/>
      <c r="H59" s="106">
        <v>2162</v>
      </c>
      <c r="I59" s="106"/>
      <c r="J59" s="107">
        <v>0</v>
      </c>
      <c r="L59" s="41"/>
      <c r="M59" s="41"/>
      <c r="N59" s="41"/>
      <c r="O59" s="41"/>
      <c r="P59" s="41"/>
      <c r="Q59" s="41"/>
      <c r="R59" s="41"/>
      <c r="T59" s="106"/>
      <c r="U59" s="106"/>
      <c r="V59" s="106"/>
      <c r="W59" s="106"/>
      <c r="X59" s="106"/>
      <c r="Y59" s="106"/>
      <c r="Z59" s="106"/>
    </row>
    <row r="60" spans="1:26" customFormat="1" ht="18" customHeight="1">
      <c r="A60" s="89" t="s">
        <v>43</v>
      </c>
      <c r="B60" s="166">
        <v>7</v>
      </c>
      <c r="C60" s="166"/>
      <c r="D60" s="106">
        <v>2783</v>
      </c>
      <c r="E60" s="106"/>
      <c r="F60" s="106">
        <v>3422</v>
      </c>
      <c r="G60" s="106"/>
      <c r="H60" s="106">
        <v>2043</v>
      </c>
      <c r="I60" s="106"/>
      <c r="J60" s="107">
        <v>2024</v>
      </c>
      <c r="L60" s="41"/>
      <c r="M60" s="41"/>
      <c r="N60" s="41"/>
      <c r="O60" s="41"/>
      <c r="P60" s="41"/>
      <c r="Q60" s="41"/>
      <c r="R60" s="41"/>
      <c r="T60" s="106"/>
      <c r="U60" s="106"/>
      <c r="V60" s="106"/>
      <c r="W60" s="106"/>
      <c r="X60" s="106"/>
      <c r="Y60" s="106"/>
      <c r="Z60" s="106"/>
    </row>
    <row r="61" spans="1:26" customFormat="1" ht="18" customHeight="1">
      <c r="A61" s="89" t="s">
        <v>44</v>
      </c>
      <c r="B61" s="166"/>
      <c r="C61" s="166"/>
      <c r="D61" s="106">
        <v>5474</v>
      </c>
      <c r="E61" s="106"/>
      <c r="F61" s="106">
        <v>5491</v>
      </c>
      <c r="G61" s="106"/>
      <c r="H61" s="106">
        <v>1179</v>
      </c>
      <c r="I61" s="106"/>
      <c r="J61" s="106">
        <v>1926</v>
      </c>
      <c r="L61" s="41"/>
      <c r="M61" s="41"/>
      <c r="N61" s="41"/>
      <c r="O61" s="41"/>
      <c r="P61" s="41"/>
      <c r="Q61" s="41"/>
      <c r="R61" s="41"/>
      <c r="T61" s="106"/>
      <c r="U61" s="106"/>
      <c r="V61" s="106"/>
      <c r="W61" s="106"/>
      <c r="X61" s="106"/>
      <c r="Y61" s="106"/>
      <c r="Z61" s="106"/>
    </row>
    <row r="62" spans="1:26" customFormat="1" ht="18" customHeight="1">
      <c r="A62" s="88" t="s">
        <v>45</v>
      </c>
      <c r="B62" s="166"/>
      <c r="C62" s="166"/>
      <c r="D62" s="109">
        <f>SUM(D51:D61)</f>
        <v>3640238</v>
      </c>
      <c r="E62" s="167"/>
      <c r="F62" s="109">
        <f>SUM(F51:F61)</f>
        <v>4134584</v>
      </c>
      <c r="G62" s="167"/>
      <c r="H62" s="109">
        <f>SUM(H51:H61)</f>
        <v>3075371</v>
      </c>
      <c r="I62" s="167"/>
      <c r="J62" s="109">
        <f>SUM(J51:J61)</f>
        <v>3544964</v>
      </c>
      <c r="L62" s="42"/>
      <c r="M62" s="42"/>
      <c r="N62" s="42"/>
      <c r="O62" s="42"/>
      <c r="P62" s="42"/>
      <c r="Q62" s="42"/>
      <c r="R62" s="42"/>
      <c r="T62" s="106"/>
      <c r="U62" s="106"/>
      <c r="V62" s="106"/>
      <c r="W62" s="106"/>
      <c r="X62" s="106"/>
      <c r="Y62" s="106"/>
      <c r="Z62" s="106"/>
    </row>
    <row r="63" spans="1:26" customFormat="1" ht="9" customHeight="1">
      <c r="A63" s="114"/>
      <c r="B63" s="166"/>
      <c r="C63" s="114"/>
      <c r="E63" s="16"/>
      <c r="F63" s="16"/>
      <c r="G63" s="16"/>
      <c r="H63" s="16"/>
      <c r="I63" s="16"/>
      <c r="J63" s="16"/>
      <c r="L63" s="43"/>
      <c r="M63" s="43"/>
      <c r="N63" s="43"/>
      <c r="O63" s="43"/>
      <c r="P63" s="43"/>
      <c r="Q63" s="43"/>
      <c r="R63" s="43"/>
      <c r="T63" s="106"/>
      <c r="U63" s="106"/>
      <c r="V63" s="106"/>
      <c r="W63" s="106"/>
      <c r="X63" s="106"/>
      <c r="Y63" s="106"/>
      <c r="Z63" s="106"/>
    </row>
    <row r="64" spans="1:26" customFormat="1" ht="18" customHeight="1">
      <c r="A64" s="165" t="s">
        <v>46</v>
      </c>
      <c r="B64" s="166"/>
      <c r="C64" s="166"/>
      <c r="E64" s="106"/>
      <c r="F64" s="106"/>
      <c r="G64" s="106"/>
      <c r="H64" s="106"/>
      <c r="I64" s="106"/>
      <c r="J64" s="106"/>
      <c r="L64" s="43"/>
      <c r="M64" s="43"/>
      <c r="N64" s="43"/>
      <c r="O64" s="43"/>
      <c r="P64" s="43"/>
      <c r="Q64" s="43"/>
      <c r="R64" s="43"/>
      <c r="T64" s="106"/>
      <c r="U64" s="106"/>
      <c r="V64" s="106"/>
      <c r="W64" s="106"/>
      <c r="X64" s="106"/>
      <c r="Y64" s="106"/>
      <c r="Z64" s="106"/>
    </row>
    <row r="65" spans="1:26" ht="18" customHeight="1">
      <c r="A65" s="87" t="s">
        <v>47</v>
      </c>
      <c r="B65" s="166">
        <v>5</v>
      </c>
      <c r="C65" s="166"/>
      <c r="D65" s="106">
        <v>644237</v>
      </c>
      <c r="E65" s="106"/>
      <c r="F65" s="106">
        <v>704047</v>
      </c>
      <c r="H65" s="1">
        <v>564630</v>
      </c>
      <c r="I65" s="106"/>
      <c r="J65" s="1">
        <v>589630</v>
      </c>
      <c r="L65" s="41"/>
      <c r="M65" s="41"/>
      <c r="N65" s="41"/>
      <c r="O65" s="41"/>
      <c r="P65" s="41"/>
      <c r="Q65" s="41"/>
      <c r="R65" s="41"/>
      <c r="T65" s="106"/>
      <c r="U65" s="106"/>
      <c r="V65" s="106"/>
      <c r="W65" s="106"/>
      <c r="X65" s="106"/>
      <c r="Y65" s="106"/>
      <c r="Z65" s="106"/>
    </row>
    <row r="66" spans="1:26" customFormat="1" ht="18" customHeight="1">
      <c r="A66" s="87" t="s">
        <v>48</v>
      </c>
      <c r="B66" s="166"/>
      <c r="C66" s="166"/>
      <c r="D66" s="106">
        <v>60334</v>
      </c>
      <c r="E66" s="106"/>
      <c r="F66" s="106">
        <v>66882</v>
      </c>
      <c r="G66" s="106"/>
      <c r="H66" s="1">
        <v>58718</v>
      </c>
      <c r="I66" s="106"/>
      <c r="J66" s="1">
        <v>59228</v>
      </c>
      <c r="L66" s="41"/>
      <c r="M66" s="41"/>
      <c r="N66" s="41"/>
      <c r="O66" s="41"/>
      <c r="P66" s="41"/>
      <c r="Q66" s="41"/>
      <c r="R66" s="41"/>
      <c r="T66" s="106"/>
      <c r="U66" s="106"/>
      <c r="V66" s="106"/>
      <c r="W66" s="106"/>
      <c r="X66" s="106"/>
      <c r="Y66" s="106"/>
      <c r="Z66" s="106"/>
    </row>
    <row r="67" spans="1:26" customFormat="1" ht="18" customHeight="1">
      <c r="A67" s="89" t="s">
        <v>49</v>
      </c>
      <c r="B67" s="166"/>
      <c r="C67" s="166"/>
      <c r="D67" s="106">
        <v>462545</v>
      </c>
      <c r="E67" s="106"/>
      <c r="F67" s="106">
        <v>450643</v>
      </c>
      <c r="G67" s="106"/>
      <c r="H67" s="7">
        <v>116625</v>
      </c>
      <c r="I67" s="2"/>
      <c r="J67" s="7">
        <v>111986</v>
      </c>
      <c r="L67" s="41"/>
      <c r="M67" s="41"/>
      <c r="N67" s="41"/>
      <c r="O67" s="41"/>
      <c r="P67" s="41"/>
      <c r="Q67" s="41"/>
      <c r="R67" s="41"/>
      <c r="T67" s="106"/>
      <c r="U67" s="106"/>
      <c r="V67" s="106"/>
      <c r="W67" s="106"/>
      <c r="X67" s="106"/>
      <c r="Y67" s="106"/>
      <c r="Z67" s="106"/>
    </row>
    <row r="68" spans="1:26" customFormat="1" ht="18" customHeight="1">
      <c r="A68" s="89" t="s">
        <v>50</v>
      </c>
      <c r="B68" s="166"/>
      <c r="C68" s="166"/>
      <c r="D68" s="106">
        <v>92541</v>
      </c>
      <c r="E68" s="106"/>
      <c r="F68" s="106">
        <v>91723</v>
      </c>
      <c r="G68" s="106"/>
      <c r="H68" s="106">
        <v>56894</v>
      </c>
      <c r="I68" s="106"/>
      <c r="J68" s="106">
        <v>55985</v>
      </c>
      <c r="L68" s="41"/>
      <c r="M68" s="41"/>
      <c r="N68" s="41"/>
      <c r="O68" s="41"/>
      <c r="P68" s="41"/>
      <c r="Q68" s="41"/>
      <c r="R68" s="41"/>
      <c r="T68" s="106"/>
      <c r="U68" s="106"/>
      <c r="V68" s="106"/>
      <c r="W68" s="106"/>
      <c r="X68" s="106"/>
      <c r="Y68" s="106"/>
      <c r="Z68" s="106"/>
    </row>
    <row r="69" spans="1:26" customFormat="1" ht="18" customHeight="1">
      <c r="A69" s="89" t="s">
        <v>51</v>
      </c>
      <c r="B69" s="166"/>
      <c r="C69" s="166"/>
      <c r="D69" s="106">
        <v>3896</v>
      </c>
      <c r="E69" s="106"/>
      <c r="F69" s="106">
        <v>3996</v>
      </c>
      <c r="G69" s="106"/>
      <c r="H69" s="107">
        <v>0</v>
      </c>
      <c r="I69" s="2"/>
      <c r="J69" s="107">
        <v>0</v>
      </c>
      <c r="L69" s="41"/>
      <c r="M69" s="41"/>
      <c r="N69" s="41"/>
      <c r="O69" s="41"/>
      <c r="P69" s="41"/>
      <c r="Q69" s="41"/>
      <c r="R69" s="41"/>
      <c r="T69" s="106"/>
      <c r="U69" s="106"/>
      <c r="V69" s="106"/>
      <c r="W69" s="106"/>
      <c r="X69" s="106"/>
      <c r="Y69" s="106"/>
      <c r="Z69" s="106"/>
    </row>
    <row r="70" spans="1:26" customFormat="1" ht="17.899999999999999" customHeight="1">
      <c r="A70" s="88" t="s">
        <v>52</v>
      </c>
      <c r="B70" s="166"/>
      <c r="C70" s="166"/>
      <c r="D70" s="109">
        <f>SUM(D65:D69)</f>
        <v>1263553</v>
      </c>
      <c r="E70" s="167"/>
      <c r="F70" s="109">
        <f>SUM(F65:F69)</f>
        <v>1317291</v>
      </c>
      <c r="G70" s="167"/>
      <c r="H70" s="109">
        <f>SUM(H65:H69)</f>
        <v>796867</v>
      </c>
      <c r="I70" s="167"/>
      <c r="J70" s="109">
        <f>SUM(J65:J69)</f>
        <v>816829</v>
      </c>
      <c r="L70" s="42"/>
      <c r="M70" s="42"/>
      <c r="N70" s="42"/>
      <c r="O70" s="42"/>
      <c r="P70" s="42"/>
      <c r="Q70" s="42"/>
      <c r="R70" s="42"/>
      <c r="T70" s="106"/>
      <c r="U70" s="106"/>
      <c r="V70" s="106"/>
      <c r="W70" s="106"/>
      <c r="X70" s="106"/>
      <c r="Y70" s="106"/>
      <c r="Z70" s="106"/>
    </row>
    <row r="71" spans="1:26" customFormat="1" ht="9" customHeight="1">
      <c r="A71" s="88"/>
      <c r="B71" s="166"/>
      <c r="C71" s="166"/>
      <c r="D71" s="168"/>
      <c r="E71" s="167"/>
      <c r="F71" s="168"/>
      <c r="G71" s="167"/>
      <c r="H71" s="168"/>
      <c r="I71" s="167"/>
      <c r="J71" s="168"/>
      <c r="L71" s="43"/>
      <c r="M71" s="43"/>
      <c r="N71" s="43"/>
      <c r="O71" s="43"/>
      <c r="P71" s="43"/>
      <c r="Q71" s="43"/>
      <c r="R71" s="43"/>
      <c r="T71" s="106"/>
      <c r="U71" s="106"/>
      <c r="V71" s="106"/>
      <c r="W71" s="106"/>
      <c r="X71" s="106"/>
      <c r="Y71" s="106"/>
      <c r="Z71" s="106"/>
    </row>
    <row r="72" spans="1:26" customFormat="1" ht="18" customHeight="1">
      <c r="A72" s="169" t="s">
        <v>53</v>
      </c>
      <c r="B72" s="166"/>
      <c r="C72" s="166"/>
      <c r="D72" s="178">
        <f>D62+D70</f>
        <v>4903791</v>
      </c>
      <c r="E72" s="167"/>
      <c r="F72" s="178">
        <f>F62+F70</f>
        <v>5451875</v>
      </c>
      <c r="G72" s="167"/>
      <c r="H72" s="178">
        <f>H62+H70</f>
        <v>3872238</v>
      </c>
      <c r="I72" s="167"/>
      <c r="J72" s="178">
        <f>J62+J70</f>
        <v>4361793</v>
      </c>
      <c r="L72" s="42"/>
      <c r="M72" s="42"/>
      <c r="N72" s="42"/>
      <c r="O72" s="42"/>
      <c r="P72" s="42"/>
      <c r="Q72" s="42"/>
      <c r="R72" s="42"/>
      <c r="T72" s="106"/>
      <c r="U72" s="106"/>
      <c r="V72" s="106"/>
      <c r="W72" s="106"/>
      <c r="X72" s="106"/>
      <c r="Y72" s="106"/>
      <c r="Z72" s="106"/>
    </row>
    <row r="73" spans="1:26" customFormat="1" ht="9" customHeight="1">
      <c r="A73" s="114"/>
      <c r="B73" s="166"/>
      <c r="C73" s="114"/>
      <c r="D73" s="16"/>
      <c r="E73" s="16"/>
      <c r="F73" s="16"/>
      <c r="G73" s="16"/>
      <c r="H73" s="16"/>
      <c r="I73" s="16"/>
      <c r="J73" s="16"/>
      <c r="L73" s="43"/>
      <c r="M73" s="43"/>
      <c r="N73" s="43"/>
      <c r="O73" s="43"/>
      <c r="P73" s="43"/>
      <c r="Q73" s="43"/>
      <c r="R73" s="43"/>
      <c r="T73" s="106"/>
      <c r="U73" s="106"/>
      <c r="V73" s="106"/>
      <c r="W73" s="106"/>
      <c r="X73" s="106"/>
      <c r="Y73" s="106"/>
      <c r="Z73" s="106"/>
    </row>
    <row r="74" spans="1:26" customFormat="1" ht="18" customHeight="1">
      <c r="A74" s="128" t="s">
        <v>54</v>
      </c>
      <c r="B74" s="166"/>
      <c r="C74" s="114"/>
      <c r="D74" s="16"/>
      <c r="E74" s="16"/>
      <c r="F74" s="16"/>
      <c r="G74" s="16"/>
      <c r="H74" s="16"/>
      <c r="I74" s="16"/>
      <c r="J74" s="16"/>
      <c r="L74" s="43"/>
      <c r="M74" s="43"/>
      <c r="N74" s="43"/>
      <c r="O74" s="43"/>
      <c r="P74" s="43"/>
      <c r="Q74" s="43"/>
      <c r="R74" s="43"/>
      <c r="T74" s="106"/>
      <c r="U74" s="106"/>
      <c r="V74" s="106"/>
      <c r="W74" s="106"/>
      <c r="X74" s="106"/>
      <c r="Y74" s="106"/>
      <c r="Z74" s="106"/>
    </row>
    <row r="75" spans="1:26" ht="18" customHeight="1">
      <c r="A75" t="s">
        <v>55</v>
      </c>
      <c r="B75" s="166"/>
      <c r="C75" s="166"/>
      <c r="E75" s="106"/>
      <c r="H75" s="106"/>
      <c r="I75" s="106"/>
      <c r="J75" s="106"/>
      <c r="L75" s="43"/>
      <c r="M75" s="43"/>
      <c r="N75" s="43"/>
      <c r="O75" s="43"/>
      <c r="P75" s="43"/>
      <c r="Q75" s="43"/>
      <c r="R75" s="43"/>
      <c r="T75" s="106"/>
      <c r="U75" s="106"/>
      <c r="V75" s="106"/>
      <c r="W75" s="106"/>
      <c r="X75" s="106"/>
      <c r="Y75" s="106"/>
      <c r="Z75" s="106"/>
    </row>
    <row r="76" spans="1:26" ht="18" customHeight="1">
      <c r="A76" s="89" t="s">
        <v>56</v>
      </c>
      <c r="B76" s="166"/>
      <c r="C76" s="166"/>
      <c r="E76" s="106"/>
      <c r="H76" s="106"/>
      <c r="I76" s="106"/>
      <c r="J76" s="106"/>
      <c r="L76" s="43"/>
      <c r="M76" s="43"/>
      <c r="N76" s="43"/>
      <c r="O76" s="43"/>
      <c r="P76" s="43"/>
      <c r="Q76" s="43"/>
      <c r="R76" s="43"/>
      <c r="T76" s="106"/>
      <c r="U76" s="106"/>
      <c r="V76" s="106"/>
      <c r="W76" s="106"/>
      <c r="X76" s="106"/>
      <c r="Y76" s="106"/>
      <c r="Z76" s="106"/>
    </row>
    <row r="77" spans="1:26" ht="36" customHeight="1" thickBot="1">
      <c r="A77" s="210" t="s">
        <v>237</v>
      </c>
      <c r="B77" s="210"/>
      <c r="C77" s="166"/>
      <c r="D77" s="9">
        <v>1022220</v>
      </c>
      <c r="E77" s="10"/>
      <c r="F77" s="9">
        <v>1022220</v>
      </c>
      <c r="G77" s="10"/>
      <c r="H77" s="9">
        <v>1022220</v>
      </c>
      <c r="I77" s="10"/>
      <c r="J77" s="9">
        <v>1022220</v>
      </c>
      <c r="L77" s="43"/>
      <c r="M77" s="43"/>
      <c r="N77" s="43"/>
      <c r="O77" s="43"/>
      <c r="P77" s="43"/>
      <c r="Q77" s="43"/>
      <c r="R77" s="43"/>
      <c r="T77" s="106"/>
      <c r="U77" s="106"/>
      <c r="V77" s="106"/>
      <c r="W77" s="106"/>
      <c r="X77" s="106"/>
      <c r="Y77" s="106"/>
      <c r="Z77" s="106"/>
    </row>
    <row r="78" spans="1:26" ht="18" customHeight="1" thickTop="1">
      <c r="A78" t="s">
        <v>57</v>
      </c>
      <c r="B78" s="166"/>
      <c r="C78" s="166"/>
      <c r="E78" s="106"/>
      <c r="H78" s="106"/>
      <c r="I78" s="106"/>
      <c r="J78" s="106"/>
      <c r="L78" s="43"/>
      <c r="M78" s="43"/>
      <c r="N78" s="43"/>
      <c r="O78" s="43"/>
      <c r="P78" s="43"/>
      <c r="Q78" s="43"/>
      <c r="R78" s="43"/>
      <c r="T78" s="106"/>
      <c r="U78" s="106"/>
      <c r="V78" s="106"/>
      <c r="W78" s="106"/>
      <c r="X78" s="106"/>
      <c r="Y78" s="106"/>
      <c r="Z78" s="106"/>
    </row>
    <row r="79" spans="1:26" customFormat="1" ht="33" customHeight="1">
      <c r="A79" s="210" t="s">
        <v>238</v>
      </c>
      <c r="B79" s="210"/>
      <c r="C79" s="166"/>
      <c r="D79" s="10">
        <v>817776</v>
      </c>
      <c r="E79" s="11"/>
      <c r="F79" s="10">
        <v>817776</v>
      </c>
      <c r="G79" s="10"/>
      <c r="H79" s="10">
        <v>817776</v>
      </c>
      <c r="I79" s="11"/>
      <c r="J79" s="10">
        <v>817776</v>
      </c>
      <c r="L79" s="43"/>
      <c r="M79" s="176"/>
      <c r="N79" s="43"/>
      <c r="O79" s="43"/>
      <c r="P79" s="43"/>
      <c r="Q79" s="45"/>
      <c r="R79" s="43"/>
      <c r="T79" s="106"/>
      <c r="U79" s="106"/>
      <c r="V79" s="106"/>
      <c r="W79" s="106"/>
      <c r="X79" s="106"/>
      <c r="Y79" s="106"/>
      <c r="Z79" s="106"/>
    </row>
    <row r="80" spans="1:26" customFormat="1" ht="18" customHeight="1">
      <c r="A80" s="87" t="s">
        <v>58</v>
      </c>
      <c r="B80" s="166"/>
      <c r="C80" s="166"/>
      <c r="D80" s="106"/>
      <c r="E80" s="106"/>
      <c r="F80" s="106"/>
      <c r="G80" s="106"/>
      <c r="H80" s="106"/>
      <c r="I80" s="106"/>
      <c r="J80" s="106"/>
      <c r="L80" s="179"/>
      <c r="M80" s="45"/>
      <c r="N80" s="179"/>
      <c r="O80" s="179"/>
      <c r="P80" s="179"/>
      <c r="Q80" s="45"/>
      <c r="R80" s="179"/>
      <c r="T80" s="106"/>
      <c r="U80" s="106"/>
      <c r="V80" s="106"/>
      <c r="W80" s="106"/>
      <c r="X80" s="106"/>
      <c r="Y80" s="106"/>
      <c r="Z80" s="106"/>
    </row>
    <row r="81" spans="1:26" customFormat="1" ht="18" customHeight="1">
      <c r="A81" s="87" t="s">
        <v>59</v>
      </c>
      <c r="B81" s="166"/>
      <c r="C81" s="166"/>
      <c r="D81" s="106">
        <v>504943</v>
      </c>
      <c r="E81" s="106"/>
      <c r="F81" s="106">
        <v>504943</v>
      </c>
      <c r="G81" s="106"/>
      <c r="H81" s="106">
        <v>504943</v>
      </c>
      <c r="I81" s="106"/>
      <c r="J81" s="106">
        <v>504943</v>
      </c>
      <c r="L81" s="43"/>
      <c r="M81" s="41"/>
      <c r="N81" s="43"/>
      <c r="O81" s="41"/>
      <c r="P81" s="41"/>
      <c r="Q81" s="41"/>
      <c r="R81" s="41"/>
      <c r="T81" s="106"/>
      <c r="U81" s="106"/>
      <c r="V81" s="106"/>
      <c r="W81" s="106"/>
      <c r="X81" s="106"/>
      <c r="Y81" s="106"/>
      <c r="Z81" s="106"/>
    </row>
    <row r="82" spans="1:26" customFormat="1" ht="18" customHeight="1">
      <c r="A82" s="87" t="s">
        <v>60</v>
      </c>
      <c r="B82" s="166"/>
      <c r="C82" s="166"/>
      <c r="D82" s="106">
        <v>17395</v>
      </c>
      <c r="E82" s="106"/>
      <c r="F82" s="106">
        <v>17395</v>
      </c>
      <c r="G82" s="106"/>
      <c r="H82" s="107">
        <v>0</v>
      </c>
      <c r="I82" s="106"/>
      <c r="J82" s="107">
        <v>0</v>
      </c>
      <c r="L82" s="43"/>
      <c r="M82" s="41"/>
      <c r="N82" s="43"/>
      <c r="O82" s="41"/>
      <c r="P82" s="41"/>
      <c r="Q82" s="41"/>
      <c r="R82" s="41"/>
      <c r="T82" s="106"/>
      <c r="U82" s="106"/>
      <c r="V82" s="106"/>
      <c r="W82" s="106"/>
      <c r="X82" s="106"/>
      <c r="Y82" s="106"/>
      <c r="Z82" s="106"/>
    </row>
    <row r="83" spans="1:26" customFormat="1" ht="18" customHeight="1">
      <c r="A83" s="87" t="s">
        <v>222</v>
      </c>
      <c r="B83" s="166"/>
      <c r="C83" s="166"/>
      <c r="D83" s="106"/>
      <c r="E83" s="106"/>
      <c r="F83" s="106"/>
      <c r="G83" s="106"/>
      <c r="H83" s="107"/>
      <c r="I83" s="106"/>
      <c r="J83" s="107"/>
      <c r="L83" s="43"/>
      <c r="M83" s="41"/>
      <c r="N83" s="43"/>
      <c r="O83" s="41"/>
      <c r="P83" s="41"/>
      <c r="Q83" s="41"/>
      <c r="R83" s="41"/>
      <c r="T83" s="106"/>
      <c r="U83" s="106"/>
      <c r="V83" s="106"/>
      <c r="W83" s="106"/>
      <c r="X83" s="106"/>
      <c r="Y83" s="106"/>
      <c r="Z83" s="106"/>
    </row>
    <row r="84" spans="1:26" customFormat="1" ht="18" customHeight="1">
      <c r="A84" s="89" t="s">
        <v>223</v>
      </c>
      <c r="B84" s="166"/>
      <c r="C84" s="166"/>
      <c r="D84" s="106">
        <v>147432</v>
      </c>
      <c r="E84" s="106"/>
      <c r="F84" s="106">
        <v>147432</v>
      </c>
      <c r="G84" s="106"/>
      <c r="H84" s="107">
        <v>0</v>
      </c>
      <c r="I84" s="106"/>
      <c r="J84" s="107">
        <v>0</v>
      </c>
      <c r="L84" s="43"/>
      <c r="M84" s="41"/>
      <c r="N84" s="43"/>
      <c r="O84" s="41"/>
      <c r="P84" s="41"/>
      <c r="Q84" s="41"/>
      <c r="R84" s="41"/>
      <c r="T84" s="106"/>
      <c r="U84" s="106"/>
      <c r="V84" s="106"/>
      <c r="W84" s="106"/>
      <c r="X84" s="106"/>
      <c r="Y84" s="106"/>
      <c r="Z84" s="106"/>
    </row>
    <row r="85" spans="1:26" customFormat="1" ht="18" customHeight="1">
      <c r="A85" t="s">
        <v>61</v>
      </c>
      <c r="B85" s="166"/>
      <c r="C85" s="166"/>
      <c r="D85" s="106"/>
      <c r="E85" s="106"/>
      <c r="F85" s="106"/>
      <c r="G85" s="106"/>
      <c r="H85" s="106"/>
      <c r="I85" s="106"/>
      <c r="J85" s="106"/>
      <c r="L85" s="41"/>
      <c r="M85" s="41"/>
      <c r="N85" s="41"/>
      <c r="O85" s="41"/>
      <c r="P85" s="41"/>
      <c r="Q85" s="41"/>
      <c r="R85" s="41"/>
      <c r="T85" s="106"/>
      <c r="U85" s="106"/>
      <c r="V85" s="106"/>
      <c r="W85" s="106"/>
      <c r="X85" s="106"/>
      <c r="Y85" s="106"/>
      <c r="Z85" s="106"/>
    </row>
    <row r="86" spans="1:26" customFormat="1" ht="18" customHeight="1">
      <c r="A86" s="87" t="s">
        <v>62</v>
      </c>
      <c r="B86" s="166"/>
      <c r="C86" s="166"/>
      <c r="D86" s="106"/>
      <c r="E86" s="106"/>
      <c r="F86" s="106"/>
      <c r="G86" s="106"/>
      <c r="H86" s="106"/>
      <c r="I86" s="106"/>
      <c r="J86" s="106"/>
      <c r="L86" s="41"/>
      <c r="M86" s="41"/>
      <c r="N86" s="41"/>
      <c r="O86" s="41"/>
      <c r="P86" s="41"/>
      <c r="Q86" s="41"/>
      <c r="R86" s="41"/>
      <c r="T86" s="106"/>
      <c r="U86" s="106"/>
      <c r="V86" s="106"/>
      <c r="W86" s="106"/>
      <c r="X86" s="106"/>
      <c r="Y86" s="106"/>
      <c r="Z86" s="106"/>
    </row>
    <row r="87" spans="1:26" customFormat="1" ht="18" customHeight="1">
      <c r="A87" s="87" t="s">
        <v>63</v>
      </c>
      <c r="B87" s="166"/>
      <c r="C87" s="166"/>
      <c r="D87" s="106">
        <v>170459</v>
      </c>
      <c r="E87" s="106"/>
      <c r="F87" s="106">
        <v>170459</v>
      </c>
      <c r="G87" s="106"/>
      <c r="H87" s="106">
        <v>102222</v>
      </c>
      <c r="I87" s="106"/>
      <c r="J87" s="106">
        <v>102222</v>
      </c>
      <c r="L87" s="43"/>
      <c r="M87" s="41"/>
      <c r="N87" s="43"/>
      <c r="O87" s="41"/>
      <c r="P87" s="41"/>
      <c r="Q87" s="41"/>
      <c r="R87" s="41"/>
      <c r="T87" s="106"/>
      <c r="U87" s="106"/>
      <c r="V87" s="106"/>
      <c r="W87" s="106"/>
      <c r="X87" s="106"/>
      <c r="Y87" s="106"/>
      <c r="Z87" s="106"/>
    </row>
    <row r="88" spans="1:26" customFormat="1" ht="18" customHeight="1">
      <c r="A88" s="87" t="s">
        <v>64</v>
      </c>
      <c r="B88" s="166"/>
      <c r="C88" s="166"/>
      <c r="D88" s="106">
        <f>'SCE (conso) 5'!N47</f>
        <v>-248106</v>
      </c>
      <c r="E88" s="106"/>
      <c r="F88" s="106">
        <v>-243788</v>
      </c>
      <c r="G88" s="106"/>
      <c r="H88" s="106">
        <v>886434</v>
      </c>
      <c r="I88" s="106"/>
      <c r="J88" s="106">
        <v>847182</v>
      </c>
      <c r="K88" s="180"/>
      <c r="L88" s="43"/>
      <c r="M88" s="41"/>
      <c r="N88" s="43"/>
      <c r="O88" s="41"/>
      <c r="P88" s="41"/>
      <c r="Q88" s="41"/>
      <c r="R88" s="41"/>
      <c r="T88" s="106"/>
      <c r="U88" s="106"/>
      <c r="V88" s="106"/>
      <c r="W88" s="106"/>
      <c r="X88" s="106"/>
      <c r="Y88" s="106"/>
      <c r="Z88" s="106"/>
    </row>
    <row r="89" spans="1:26" customFormat="1" ht="18" customHeight="1">
      <c r="A89" s="87" t="s">
        <v>65</v>
      </c>
      <c r="B89" s="166"/>
      <c r="C89" s="166"/>
      <c r="D89" s="181">
        <f>'SCE (conso) 5'!V47</f>
        <v>1434436</v>
      </c>
      <c r="E89" s="106"/>
      <c r="F89" s="181">
        <v>1442992</v>
      </c>
      <c r="G89" s="106"/>
      <c r="H89" s="181">
        <v>544371</v>
      </c>
      <c r="I89" s="106"/>
      <c r="J89" s="181">
        <v>551123</v>
      </c>
      <c r="L89" s="43"/>
      <c r="M89" s="41"/>
      <c r="N89" s="43"/>
      <c r="O89" s="41"/>
      <c r="P89" s="41"/>
      <c r="Q89" s="41"/>
      <c r="R89" s="41"/>
      <c r="T89" s="106"/>
      <c r="U89" s="106"/>
      <c r="V89" s="106"/>
      <c r="W89" s="106"/>
      <c r="X89" s="106"/>
      <c r="Y89" s="106"/>
      <c r="Z89" s="106"/>
    </row>
    <row r="90" spans="1:26" customFormat="1" ht="18" customHeight="1">
      <c r="A90" s="169" t="s">
        <v>66</v>
      </c>
      <c r="C90" s="166"/>
      <c r="D90" s="167">
        <f>SUM(D79:D89)</f>
        <v>2844335</v>
      </c>
      <c r="E90" s="167"/>
      <c r="F90" s="167">
        <f>SUM(F79:F89)</f>
        <v>2857209</v>
      </c>
      <c r="G90" s="167"/>
      <c r="H90" s="167">
        <f>SUM(H79:H89)</f>
        <v>2855746</v>
      </c>
      <c r="I90" s="167"/>
      <c r="J90" s="167">
        <f>SUM(J79:J89)</f>
        <v>2823246</v>
      </c>
      <c r="L90" s="42"/>
      <c r="M90" s="42"/>
      <c r="N90" s="42"/>
      <c r="O90" s="42"/>
      <c r="P90" s="42"/>
      <c r="Q90" s="42"/>
      <c r="R90" s="42"/>
      <c r="T90" s="106"/>
      <c r="U90" s="106"/>
      <c r="V90" s="106"/>
      <c r="W90" s="106"/>
      <c r="X90" s="106"/>
      <c r="Y90" s="106"/>
      <c r="Z90" s="106"/>
    </row>
    <row r="91" spans="1:26" customFormat="1" ht="18" customHeight="1">
      <c r="A91" t="s">
        <v>67</v>
      </c>
      <c r="B91" s="166"/>
      <c r="C91" s="166"/>
      <c r="D91" s="106">
        <f>'SCE (conso) 5'!Z47</f>
        <v>564168</v>
      </c>
      <c r="E91" s="106"/>
      <c r="F91" s="106">
        <v>566953</v>
      </c>
      <c r="G91" s="106"/>
      <c r="H91" s="107">
        <v>0</v>
      </c>
      <c r="I91" s="5"/>
      <c r="J91" s="107">
        <v>0</v>
      </c>
      <c r="L91" s="43"/>
      <c r="M91" s="43"/>
      <c r="N91" s="43"/>
      <c r="O91" s="43"/>
      <c r="P91" s="43"/>
      <c r="Q91" s="45"/>
      <c r="R91" s="43"/>
      <c r="T91" s="106"/>
      <c r="U91" s="106"/>
      <c r="V91" s="106"/>
      <c r="W91" s="106"/>
      <c r="X91" s="106"/>
      <c r="Y91" s="106"/>
      <c r="Z91" s="106"/>
    </row>
    <row r="92" spans="1:26" customFormat="1" ht="18" customHeight="1">
      <c r="A92" s="169" t="s">
        <v>68</v>
      </c>
      <c r="B92" s="166"/>
      <c r="C92" s="166"/>
      <c r="D92" s="109">
        <f>SUM(D90:D91)</f>
        <v>3408503</v>
      </c>
      <c r="E92" s="167"/>
      <c r="F92" s="109">
        <f>SUM(F90:F91)</f>
        <v>3424162</v>
      </c>
      <c r="G92" s="167"/>
      <c r="H92" s="109">
        <f>SUM(H90:H91)</f>
        <v>2855746</v>
      </c>
      <c r="I92" s="167"/>
      <c r="J92" s="109">
        <f>SUM(J90:J91)</f>
        <v>2823246</v>
      </c>
      <c r="L92" s="42"/>
      <c r="M92" s="42"/>
      <c r="N92" s="42"/>
      <c r="O92" s="42"/>
      <c r="P92" s="42"/>
      <c r="Q92" s="42"/>
      <c r="R92" s="42"/>
      <c r="T92" s="106"/>
      <c r="U92" s="106"/>
      <c r="V92" s="106"/>
      <c r="W92" s="106"/>
      <c r="X92" s="106"/>
      <c r="Y92" s="106"/>
      <c r="Z92" s="106"/>
    </row>
    <row r="93" spans="1:26" customFormat="1" ht="8.9" customHeight="1">
      <c r="A93" s="169"/>
      <c r="B93" s="166"/>
      <c r="C93" s="166"/>
      <c r="D93" s="167"/>
      <c r="E93" s="167"/>
      <c r="F93" s="167"/>
      <c r="G93" s="167"/>
      <c r="H93" s="167"/>
      <c r="I93" s="167"/>
      <c r="J93" s="167"/>
      <c r="L93" s="42"/>
      <c r="M93" s="42"/>
      <c r="N93" s="42"/>
      <c r="O93" s="42"/>
      <c r="P93" s="42"/>
      <c r="Q93" s="42"/>
      <c r="R93" s="42"/>
      <c r="T93" s="106"/>
      <c r="U93" s="106"/>
      <c r="V93" s="106"/>
      <c r="W93" s="106"/>
      <c r="X93" s="106"/>
      <c r="Y93" s="106"/>
      <c r="Z93" s="106"/>
    </row>
    <row r="94" spans="1:26" customFormat="1" ht="18" customHeight="1" thickBot="1">
      <c r="A94" s="169" t="s">
        <v>69</v>
      </c>
      <c r="B94" s="166"/>
      <c r="C94" s="166"/>
      <c r="D94" s="170">
        <f>D72+D92</f>
        <v>8312294</v>
      </c>
      <c r="E94" s="167"/>
      <c r="F94" s="170">
        <f>F72+F92</f>
        <v>8876037</v>
      </c>
      <c r="G94" s="167"/>
      <c r="H94" s="170">
        <f>H72+H92</f>
        <v>6727984</v>
      </c>
      <c r="I94" s="167"/>
      <c r="J94" s="170">
        <f>J72+J92</f>
        <v>7185039</v>
      </c>
      <c r="L94" s="42"/>
      <c r="M94" s="42"/>
      <c r="N94" s="42"/>
      <c r="O94" s="42"/>
      <c r="P94" s="42"/>
      <c r="Q94" s="42"/>
      <c r="R94" s="42"/>
      <c r="T94" s="106"/>
      <c r="U94" s="106"/>
      <c r="V94" s="106"/>
      <c r="W94" s="106"/>
      <c r="X94" s="106"/>
      <c r="Y94" s="106"/>
      <c r="Z94" s="106"/>
    </row>
    <row r="95" spans="1:26" customFormat="1" ht="18" customHeight="1" thickTop="1">
      <c r="A95" s="169"/>
      <c r="B95" s="166"/>
      <c r="C95" s="166"/>
      <c r="D95" s="167"/>
      <c r="E95" s="167"/>
      <c r="F95" s="167"/>
      <c r="G95" s="167"/>
      <c r="H95" s="167"/>
      <c r="I95" s="167"/>
      <c r="J95" s="167"/>
      <c r="L95" s="42"/>
      <c r="M95" s="42"/>
      <c r="N95" s="42"/>
      <c r="O95" s="42"/>
      <c r="P95" s="42"/>
      <c r="Q95" s="42"/>
      <c r="R95" s="42"/>
      <c r="T95" s="106"/>
      <c r="U95" s="106"/>
      <c r="V95" s="106"/>
      <c r="W95" s="106"/>
      <c r="X95" s="106"/>
      <c r="Y95" s="106"/>
      <c r="Z95" s="106"/>
    </row>
    <row r="96" spans="1:26" customFormat="1" ht="18" customHeight="1">
      <c r="A96" s="169"/>
      <c r="B96" s="166"/>
      <c r="C96" s="166"/>
      <c r="D96" s="167"/>
      <c r="E96" s="167"/>
      <c r="F96" s="167"/>
      <c r="G96" s="167"/>
      <c r="H96" s="167"/>
      <c r="I96" s="167"/>
      <c r="J96" s="167"/>
      <c r="L96" s="42"/>
      <c r="M96" s="42"/>
      <c r="N96" s="42"/>
      <c r="O96" s="42"/>
      <c r="P96" s="42"/>
      <c r="Q96" s="42"/>
      <c r="R96" s="42"/>
      <c r="T96" s="106"/>
      <c r="U96" s="106"/>
      <c r="V96" s="106"/>
      <c r="W96" s="106"/>
      <c r="X96" s="106"/>
      <c r="Y96" s="106"/>
      <c r="Z96" s="106"/>
    </row>
    <row r="97" spans="1:26" customFormat="1" ht="18" customHeight="1">
      <c r="A97" s="169"/>
      <c r="B97" s="166"/>
      <c r="C97" s="166"/>
      <c r="D97" s="167"/>
      <c r="E97" s="167"/>
      <c r="F97" s="167"/>
      <c r="G97" s="167"/>
      <c r="H97" s="167"/>
      <c r="I97" s="167"/>
      <c r="J97" s="167"/>
      <c r="L97" s="42"/>
      <c r="M97" s="42"/>
      <c r="N97" s="42"/>
      <c r="O97" s="42"/>
      <c r="P97" s="42"/>
      <c r="Q97" s="42"/>
      <c r="R97" s="42"/>
      <c r="T97" s="106"/>
      <c r="U97" s="106"/>
      <c r="V97" s="106"/>
      <c r="W97" s="106"/>
      <c r="X97" s="106"/>
      <c r="Y97" s="106"/>
      <c r="Z97" s="106"/>
    </row>
    <row r="98" spans="1:26" customFormat="1" ht="18" customHeight="1">
      <c r="A98" s="169"/>
      <c r="B98" s="166"/>
      <c r="C98" s="166"/>
      <c r="D98" s="167"/>
      <c r="E98" s="167"/>
      <c r="F98" s="167"/>
      <c r="G98" s="167"/>
      <c r="H98" s="167"/>
      <c r="I98" s="167"/>
      <c r="J98" s="167"/>
      <c r="L98" s="42"/>
      <c r="M98" s="42"/>
      <c r="N98" s="42"/>
      <c r="O98" s="42"/>
      <c r="P98" s="42"/>
      <c r="Q98" s="42"/>
      <c r="R98" s="42"/>
      <c r="T98" s="106"/>
      <c r="U98" s="106"/>
      <c r="V98" s="106"/>
      <c r="W98" s="106"/>
      <c r="X98" s="106"/>
      <c r="Y98" s="106"/>
      <c r="Z98" s="106"/>
    </row>
    <row r="99" spans="1:26" customFormat="1">
      <c r="A99" s="114"/>
      <c r="B99" s="160"/>
      <c r="C99" s="114"/>
      <c r="D99" s="182"/>
      <c r="E99" s="108"/>
      <c r="F99" s="182"/>
      <c r="G99" s="106"/>
      <c r="H99" s="182"/>
      <c r="I99" s="108"/>
      <c r="J99" s="182"/>
      <c r="L99" s="106"/>
    </row>
    <row r="100" spans="1:26" customFormat="1">
      <c r="A100" s="114"/>
      <c r="B100" s="160"/>
      <c r="C100" s="114"/>
      <c r="D100" s="182"/>
      <c r="E100" s="108"/>
      <c r="F100" s="182"/>
      <c r="G100" s="106"/>
      <c r="H100" s="182"/>
      <c r="I100" s="108"/>
      <c r="J100" s="182"/>
      <c r="L100" s="106"/>
    </row>
    <row r="101" spans="1:26" customFormat="1" ht="18.75" customHeight="1">
      <c r="A101" s="114"/>
      <c r="B101" s="160"/>
      <c r="C101" s="114"/>
      <c r="D101" s="183"/>
      <c r="E101" s="184"/>
      <c r="F101" s="183"/>
      <c r="G101" s="183"/>
      <c r="H101" s="183"/>
      <c r="I101" s="183"/>
      <c r="J101" s="183"/>
      <c r="L101" s="106"/>
    </row>
    <row r="102" spans="1:26" ht="38.25" customHeight="1">
      <c r="H102" s="106"/>
      <c r="J102" s="106"/>
    </row>
    <row r="103" spans="1:26" ht="18.75" customHeight="1">
      <c r="D103" s="182"/>
      <c r="F103" s="182"/>
      <c r="H103" s="182"/>
      <c r="J103" s="182"/>
    </row>
    <row r="104" spans="1:26" ht="18.75" customHeight="1">
      <c r="H104" s="106"/>
      <c r="J104" s="106"/>
    </row>
  </sheetData>
  <mergeCells count="15">
    <mergeCell ref="D4:G4"/>
    <mergeCell ref="H4:J4"/>
    <mergeCell ref="D5:G5"/>
    <mergeCell ref="H5:J5"/>
    <mergeCell ref="D48:J48"/>
    <mergeCell ref="D9:J9"/>
    <mergeCell ref="D43:G43"/>
    <mergeCell ref="H43:J43"/>
    <mergeCell ref="D44:G44"/>
    <mergeCell ref="H44:J44"/>
    <mergeCell ref="A79:B79"/>
    <mergeCell ref="A77:B77"/>
    <mergeCell ref="L40:O40"/>
    <mergeCell ref="P40:R40"/>
    <mergeCell ref="L44:R44"/>
  </mergeCells>
  <pageMargins left="0.8" right="0.8" top="0.48" bottom="0.5" header="0.5" footer="0.5"/>
  <pageSetup paperSize="9" scale="75" firstPageNumber="3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83"/>
  <sheetViews>
    <sheetView topLeftCell="A30" zoomScaleNormal="100" zoomScaleSheetLayoutView="110" workbookViewId="0">
      <selection activeCell="L18" sqref="L18"/>
    </sheetView>
  </sheetViews>
  <sheetFormatPr defaultColWidth="9.26953125" defaultRowHeight="18.75" customHeight="1"/>
  <cols>
    <col min="1" max="1" width="51.81640625" style="114" customWidth="1"/>
    <col min="2" max="2" width="5" style="160" customWidth="1"/>
    <col min="3" max="3" width="1.26953125" style="160" customWidth="1"/>
    <col min="4" max="4" width="13.54296875" style="106" customWidth="1"/>
    <col min="5" max="5" width="1.26953125" style="108" customWidth="1"/>
    <col min="6" max="6" width="13.54296875" style="106" customWidth="1"/>
    <col min="7" max="7" width="1.453125" style="108" customWidth="1"/>
    <col min="8" max="8" width="13.54296875" style="108" customWidth="1"/>
    <col min="9" max="9" width="1.26953125" style="108" customWidth="1"/>
    <col min="10" max="10" width="13.54296875" style="108" customWidth="1"/>
    <col min="11" max="11" width="15.7265625" style="124" customWidth="1"/>
    <col min="12" max="12" width="10.26953125" style="115" bestFit="1" customWidth="1"/>
    <col min="13" max="13" width="1.26953125" style="115" customWidth="1"/>
    <col min="14" max="14" width="10" style="115" customWidth="1"/>
    <col min="15" max="15" width="5.54296875" style="115" customWidth="1"/>
    <col min="16" max="16384" width="9.26953125" style="115"/>
  </cols>
  <sheetData>
    <row r="1" spans="1:29" s="156" customFormat="1" ht="18.75" customHeight="1">
      <c r="A1" s="110" t="s">
        <v>0</v>
      </c>
      <c r="B1" s="152"/>
      <c r="C1" s="152"/>
      <c r="D1" s="192"/>
      <c r="E1" s="155"/>
      <c r="F1" s="192"/>
      <c r="G1" s="155"/>
      <c r="H1" s="199"/>
      <c r="I1" s="155"/>
      <c r="J1" s="199"/>
      <c r="K1" s="193"/>
      <c r="L1" s="155"/>
      <c r="M1" s="193"/>
      <c r="N1" s="155"/>
      <c r="O1" s="193"/>
      <c r="P1" s="155"/>
      <c r="Q1" s="193"/>
      <c r="R1" s="155"/>
      <c r="S1" s="193"/>
      <c r="T1" s="193"/>
      <c r="U1" s="155"/>
    </row>
    <row r="2" spans="1:29" s="145" customFormat="1" ht="18.75" customHeight="1">
      <c r="A2" s="139" t="s">
        <v>70</v>
      </c>
      <c r="B2" s="158"/>
      <c r="C2" s="158"/>
      <c r="D2" s="113"/>
      <c r="E2" s="142"/>
      <c r="F2" s="113"/>
      <c r="G2" s="142"/>
      <c r="H2" s="142"/>
      <c r="I2" s="142"/>
      <c r="J2" s="142"/>
      <c r="K2" s="28"/>
    </row>
    <row r="3" spans="1:29" ht="14.25" customHeight="1">
      <c r="K3" s="3"/>
    </row>
    <row r="4" spans="1:29" ht="18" customHeight="1">
      <c r="A4" s="114" t="s">
        <v>71</v>
      </c>
      <c r="D4" s="213" t="s">
        <v>2</v>
      </c>
      <c r="E4" s="213"/>
      <c r="F4" s="213"/>
      <c r="G4" s="150"/>
      <c r="H4" s="214" t="s">
        <v>3</v>
      </c>
      <c r="I4" s="214"/>
      <c r="J4" s="214"/>
      <c r="K4" s="3"/>
    </row>
    <row r="5" spans="1:29" ht="18" customHeight="1">
      <c r="D5" s="213" t="s">
        <v>4</v>
      </c>
      <c r="E5" s="213"/>
      <c r="F5" s="213"/>
      <c r="G5" s="106"/>
      <c r="H5" s="213" t="s">
        <v>4</v>
      </c>
      <c r="I5" s="213"/>
      <c r="J5" s="213"/>
      <c r="K5" s="3"/>
    </row>
    <row r="6" spans="1:29" ht="18" customHeight="1">
      <c r="D6" s="217" t="s">
        <v>72</v>
      </c>
      <c r="E6" s="217"/>
      <c r="F6" s="217"/>
      <c r="G6" s="106"/>
      <c r="H6" s="217" t="s">
        <v>72</v>
      </c>
      <c r="I6" s="217"/>
      <c r="J6" s="217"/>
      <c r="K6" s="3"/>
    </row>
    <row r="7" spans="1:29" ht="18" customHeight="1">
      <c r="D7" s="218" t="s">
        <v>209</v>
      </c>
      <c r="E7" s="217"/>
      <c r="F7" s="217"/>
      <c r="G7" s="106"/>
      <c r="H7" s="218" t="s">
        <v>209</v>
      </c>
      <c r="I7" s="217"/>
      <c r="J7" s="217"/>
      <c r="K7" s="3"/>
    </row>
    <row r="8" spans="1:29" ht="18" customHeight="1">
      <c r="B8" s="160" t="s">
        <v>7</v>
      </c>
      <c r="D8" s="116">
        <v>2025</v>
      </c>
      <c r="E8" s="117"/>
      <c r="F8" s="116">
        <v>2024</v>
      </c>
      <c r="G8" s="117"/>
      <c r="H8" s="116">
        <v>2025</v>
      </c>
      <c r="I8" s="117"/>
      <c r="J8" s="116">
        <v>2024</v>
      </c>
      <c r="K8" s="3"/>
    </row>
    <row r="9" spans="1:29" ht="18" customHeight="1">
      <c r="A9" s="126"/>
      <c r="D9" s="216" t="s">
        <v>9</v>
      </c>
      <c r="E9" s="216"/>
      <c r="F9" s="216"/>
      <c r="G9" s="216"/>
      <c r="H9" s="216"/>
      <c r="I9" s="216"/>
      <c r="J9" s="216"/>
      <c r="K9" s="3"/>
    </row>
    <row r="10" spans="1:29" customFormat="1" ht="18" customHeight="1">
      <c r="A10" s="165" t="s">
        <v>73</v>
      </c>
      <c r="B10" s="166"/>
      <c r="C10" s="166"/>
      <c r="D10" s="3"/>
      <c r="F10" s="3"/>
    </row>
    <row r="11" spans="1:29" customFormat="1" ht="18" customHeight="1">
      <c r="A11" t="s">
        <v>74</v>
      </c>
      <c r="B11" s="166">
        <v>6</v>
      </c>
      <c r="C11" s="166"/>
      <c r="D11" s="52">
        <v>2123083</v>
      </c>
      <c r="E11" s="124"/>
      <c r="F11" s="52">
        <v>1820324</v>
      </c>
      <c r="G11" s="124"/>
      <c r="H11" s="52">
        <v>1742489</v>
      </c>
      <c r="I11" s="124"/>
      <c r="J11" s="52">
        <v>1349695</v>
      </c>
      <c r="K11" s="124"/>
      <c r="L11" s="6"/>
      <c r="V11" s="106"/>
      <c r="W11" s="106"/>
      <c r="X11" s="106"/>
      <c r="Y11" s="106"/>
      <c r="Z11" s="106"/>
      <c r="AA11" s="106"/>
      <c r="AB11" s="106"/>
      <c r="AC11" s="106"/>
    </row>
    <row r="12" spans="1:29" customFormat="1" ht="18" customHeight="1">
      <c r="A12" t="s">
        <v>75</v>
      </c>
      <c r="B12" s="166"/>
      <c r="C12" s="166"/>
      <c r="D12" s="52">
        <v>13593</v>
      </c>
      <c r="E12" s="124"/>
      <c r="F12" s="52">
        <v>26980</v>
      </c>
      <c r="G12" s="124"/>
      <c r="H12" s="52">
        <v>12416</v>
      </c>
      <c r="I12" s="124"/>
      <c r="J12" s="52">
        <v>5813</v>
      </c>
      <c r="K12" s="124"/>
      <c r="L12" s="6"/>
      <c r="V12" s="106"/>
      <c r="W12" s="106"/>
      <c r="X12" s="106"/>
      <c r="Y12" s="106"/>
      <c r="Z12" s="106"/>
      <c r="AA12" s="106"/>
      <c r="AB12" s="106"/>
      <c r="AC12" s="106"/>
    </row>
    <row r="13" spans="1:29" customFormat="1" ht="18" customHeight="1">
      <c r="A13" s="87" t="s">
        <v>224</v>
      </c>
      <c r="B13" s="166">
        <v>11</v>
      </c>
      <c r="C13" s="166"/>
      <c r="D13" s="52">
        <v>10712</v>
      </c>
      <c r="E13" s="124"/>
      <c r="F13" s="52">
        <v>18958</v>
      </c>
      <c r="G13" s="124"/>
      <c r="H13" s="52">
        <v>4482</v>
      </c>
      <c r="I13" s="124"/>
      <c r="J13" s="52">
        <v>7564</v>
      </c>
      <c r="K13" s="124"/>
      <c r="L13" s="6"/>
      <c r="V13" s="106"/>
      <c r="W13" s="106"/>
      <c r="X13" s="106"/>
      <c r="Y13" s="106"/>
      <c r="Z13" s="106"/>
      <c r="AA13" s="106"/>
      <c r="AB13" s="106"/>
      <c r="AC13" s="106"/>
    </row>
    <row r="14" spans="1:29" customFormat="1" ht="18" customHeight="1">
      <c r="A14" s="88" t="s">
        <v>76</v>
      </c>
      <c r="B14" s="166"/>
      <c r="C14" s="166"/>
      <c r="D14" s="90">
        <f>SUM(D11:D13)</f>
        <v>2147388</v>
      </c>
      <c r="E14" s="91"/>
      <c r="F14" s="90">
        <f t="shared" ref="F14:J14" si="0">SUM(F11:F13)</f>
        <v>1866262</v>
      </c>
      <c r="G14" s="91"/>
      <c r="H14" s="90">
        <f t="shared" si="0"/>
        <v>1759387</v>
      </c>
      <c r="I14" s="91"/>
      <c r="J14" s="90">
        <f t="shared" si="0"/>
        <v>1363072</v>
      </c>
      <c r="K14" s="124"/>
      <c r="L14" s="6"/>
      <c r="M14" s="3"/>
      <c r="V14" s="106"/>
      <c r="W14" s="106"/>
      <c r="X14" s="106"/>
      <c r="Y14" s="106"/>
      <c r="Z14" s="106"/>
      <c r="AA14" s="106"/>
      <c r="AB14" s="106"/>
      <c r="AC14" s="106"/>
    </row>
    <row r="15" spans="1:29" ht="13.4" customHeight="1">
      <c r="D15" s="200"/>
      <c r="E15" s="55"/>
      <c r="F15" s="200"/>
      <c r="G15" s="4"/>
      <c r="H15" s="200"/>
      <c r="I15" s="4"/>
      <c r="J15" s="200"/>
      <c r="L15" s="6"/>
      <c r="V15" s="106"/>
      <c r="W15" s="106"/>
      <c r="X15" s="106"/>
      <c r="Y15" s="106"/>
      <c r="Z15" s="106"/>
      <c r="AA15" s="106"/>
      <c r="AB15" s="106"/>
      <c r="AC15" s="106"/>
    </row>
    <row r="16" spans="1:29" customFormat="1" ht="18" customHeight="1">
      <c r="A16" s="118" t="s">
        <v>77</v>
      </c>
      <c r="B16" s="166"/>
      <c r="C16" s="166"/>
      <c r="D16" s="104"/>
      <c r="E16" s="104"/>
      <c r="F16" s="104"/>
      <c r="G16" s="104"/>
      <c r="H16" s="104"/>
      <c r="I16" s="4"/>
      <c r="J16" s="104"/>
      <c r="K16" s="124"/>
      <c r="L16" s="6"/>
      <c r="V16" s="106"/>
      <c r="W16" s="106"/>
      <c r="X16" s="106"/>
      <c r="Y16" s="106"/>
      <c r="Z16" s="106"/>
      <c r="AA16" s="106"/>
      <c r="AB16" s="106"/>
      <c r="AC16" s="106"/>
    </row>
    <row r="17" spans="1:29" customFormat="1" ht="18" customHeight="1">
      <c r="A17" t="s">
        <v>78</v>
      </c>
      <c r="B17" s="166"/>
      <c r="C17" s="166"/>
      <c r="D17" s="52">
        <v>1956474</v>
      </c>
      <c r="E17" s="53"/>
      <c r="F17" s="52">
        <v>1727589</v>
      </c>
      <c r="G17" s="53"/>
      <c r="H17" s="52">
        <v>1572253</v>
      </c>
      <c r="I17" s="53"/>
      <c r="J17" s="52">
        <v>1208684</v>
      </c>
      <c r="K17" s="124"/>
      <c r="L17" s="6"/>
      <c r="V17" s="106"/>
      <c r="W17" s="106"/>
      <c r="X17" s="106"/>
      <c r="Y17" s="106"/>
      <c r="Z17" s="106"/>
      <c r="AA17" s="106"/>
      <c r="AB17" s="106"/>
      <c r="AC17" s="106"/>
    </row>
    <row r="18" spans="1:29" customFormat="1" ht="18" customHeight="1">
      <c r="A18" t="s">
        <v>79</v>
      </c>
      <c r="B18" s="166"/>
      <c r="C18" s="166"/>
      <c r="D18" s="52">
        <v>62229</v>
      </c>
      <c r="E18" s="53"/>
      <c r="F18" s="52">
        <v>52528</v>
      </c>
      <c r="G18" s="53"/>
      <c r="H18" s="52">
        <v>48880</v>
      </c>
      <c r="I18" s="53"/>
      <c r="J18" s="52">
        <v>37525</v>
      </c>
      <c r="K18" s="124"/>
      <c r="L18" s="6"/>
      <c r="V18" s="106"/>
      <c r="W18" s="106"/>
      <c r="X18" s="106"/>
      <c r="Y18" s="106"/>
      <c r="Z18" s="106"/>
      <c r="AA18" s="106"/>
      <c r="AB18" s="106"/>
      <c r="AC18" s="106"/>
    </row>
    <row r="19" spans="1:29" customFormat="1" ht="18" customHeight="1">
      <c r="A19" t="s">
        <v>80</v>
      </c>
      <c r="B19" s="166"/>
      <c r="C19" s="166"/>
      <c r="D19" s="52">
        <v>73179</v>
      </c>
      <c r="E19" s="53"/>
      <c r="F19" s="52">
        <v>68498</v>
      </c>
      <c r="G19" s="53"/>
      <c r="H19" s="52">
        <v>42331</v>
      </c>
      <c r="I19" s="53"/>
      <c r="J19" s="52">
        <v>38823</v>
      </c>
      <c r="K19" s="124"/>
      <c r="L19" s="6"/>
      <c r="V19" s="106"/>
      <c r="W19" s="106"/>
      <c r="X19" s="106"/>
      <c r="Y19" s="106"/>
      <c r="Z19" s="106"/>
      <c r="AA19" s="106"/>
      <c r="AB19" s="106"/>
      <c r="AC19" s="106"/>
    </row>
    <row r="20" spans="1:29" customFormat="1" ht="18" hidden="1" customHeight="1">
      <c r="A20" t="s">
        <v>225</v>
      </c>
      <c r="B20" s="166">
        <v>10</v>
      </c>
      <c r="C20" s="166"/>
      <c r="D20" s="52">
        <v>0</v>
      </c>
      <c r="E20" s="53"/>
      <c r="F20" s="52">
        <v>0</v>
      </c>
      <c r="G20" s="53"/>
      <c r="H20" s="52">
        <v>0</v>
      </c>
      <c r="I20" s="53"/>
      <c r="J20" s="52">
        <v>0</v>
      </c>
      <c r="K20" s="124"/>
      <c r="L20" s="6"/>
      <c r="V20" s="106"/>
      <c r="W20" s="106"/>
      <c r="X20" s="106"/>
      <c r="Y20" s="106"/>
      <c r="Z20" s="106"/>
      <c r="AA20" s="106"/>
      <c r="AB20" s="106"/>
      <c r="AC20" s="106"/>
    </row>
    <row r="21" spans="1:29" customFormat="1" ht="18" customHeight="1">
      <c r="A21" t="s">
        <v>242</v>
      </c>
      <c r="B21" s="166">
        <v>11</v>
      </c>
      <c r="C21" s="166"/>
      <c r="D21" s="52">
        <v>1486</v>
      </c>
      <c r="E21" s="53"/>
      <c r="F21" s="124">
        <v>39330</v>
      </c>
      <c r="G21" s="53"/>
      <c r="H21" s="52">
        <v>853</v>
      </c>
      <c r="I21" s="53"/>
      <c r="J21" s="52">
        <v>9683</v>
      </c>
      <c r="K21" s="124"/>
      <c r="L21" s="6"/>
      <c r="V21" s="106"/>
      <c r="W21" s="106"/>
      <c r="X21" s="106"/>
      <c r="Y21" s="106"/>
      <c r="Z21" s="106"/>
      <c r="AA21" s="106"/>
      <c r="AB21" s="106"/>
      <c r="AC21" s="106"/>
    </row>
    <row r="22" spans="1:29" customFormat="1" ht="18" customHeight="1">
      <c r="A22" s="88" t="s">
        <v>81</v>
      </c>
      <c r="B22" s="166"/>
      <c r="C22" s="166"/>
      <c r="D22" s="90">
        <f t="shared" ref="D22" si="1">SUM(D17:D21)</f>
        <v>2093368</v>
      </c>
      <c r="E22" s="91"/>
      <c r="F22" s="90">
        <f>SUM(F17:F21)</f>
        <v>1887945</v>
      </c>
      <c r="G22" s="91"/>
      <c r="H22" s="90">
        <f t="shared" ref="H22" si="2">SUM(H17:H21)</f>
        <v>1664317</v>
      </c>
      <c r="I22" s="91"/>
      <c r="J22" s="90">
        <f t="shared" ref="J22" si="3">SUM(J17:J21)</f>
        <v>1294715</v>
      </c>
      <c r="K22" s="124"/>
      <c r="L22" s="6"/>
      <c r="V22" s="106"/>
      <c r="W22" s="106"/>
      <c r="X22" s="106"/>
      <c r="Y22" s="106"/>
      <c r="Z22" s="106"/>
      <c r="AA22" s="106"/>
      <c r="AB22" s="106"/>
      <c r="AC22" s="106"/>
    </row>
    <row r="23" spans="1:29" s="132" customFormat="1" ht="13.4" customHeight="1">
      <c r="A23" s="126"/>
      <c r="B23" s="190"/>
      <c r="C23" s="190"/>
      <c r="D23" s="56"/>
      <c r="E23" s="56"/>
      <c r="F23" s="56"/>
      <c r="G23" s="56"/>
      <c r="H23" s="56"/>
      <c r="I23" s="56"/>
      <c r="J23" s="56"/>
      <c r="K23" s="124"/>
      <c r="L23" s="6"/>
      <c r="V23" s="106"/>
      <c r="W23" s="106"/>
      <c r="X23" s="106"/>
      <c r="Y23" s="106"/>
      <c r="Z23" s="106"/>
      <c r="AA23" s="106"/>
      <c r="AB23" s="106"/>
      <c r="AC23" s="106"/>
    </row>
    <row r="24" spans="1:29" customFormat="1" ht="22.5" customHeight="1">
      <c r="A24" s="88" t="s">
        <v>82</v>
      </c>
      <c r="B24" s="166"/>
      <c r="C24" s="166"/>
      <c r="D24" s="91">
        <f>D14-D22</f>
        <v>54020</v>
      </c>
      <c r="E24" s="91"/>
      <c r="F24" s="91">
        <f>F14-F22</f>
        <v>-21683</v>
      </c>
      <c r="G24" s="91"/>
      <c r="H24" s="91">
        <f>H14-H22</f>
        <v>95070</v>
      </c>
      <c r="I24" s="91"/>
      <c r="J24" s="91">
        <f>J14-J22</f>
        <v>68357</v>
      </c>
      <c r="P24" s="201"/>
      <c r="V24" s="106"/>
      <c r="W24" s="106"/>
      <c r="X24" s="106"/>
      <c r="Y24" s="106"/>
      <c r="Z24" s="106"/>
      <c r="AA24" s="106"/>
      <c r="AB24" s="106"/>
      <c r="AC24" s="106"/>
    </row>
    <row r="25" spans="1:29" customFormat="1" ht="18" customHeight="1">
      <c r="A25" t="s">
        <v>83</v>
      </c>
      <c r="B25" s="166"/>
      <c r="C25" s="166"/>
      <c r="D25" s="104">
        <v>-55809</v>
      </c>
      <c r="E25" s="104"/>
      <c r="F25" s="104">
        <v>-60658</v>
      </c>
      <c r="G25" s="104"/>
      <c r="H25" s="104">
        <v>-49364</v>
      </c>
      <c r="I25" s="104"/>
      <c r="J25" s="104">
        <v>-46418</v>
      </c>
      <c r="P25" s="202"/>
      <c r="V25" s="106"/>
      <c r="W25" s="106"/>
      <c r="X25" s="106"/>
      <c r="Y25" s="106"/>
      <c r="Z25" s="106"/>
      <c r="AA25" s="106"/>
      <c r="AB25" s="106"/>
      <c r="AC25" s="106"/>
    </row>
    <row r="26" spans="1:29" customFormat="1" ht="18" customHeight="1">
      <c r="A26" t="s">
        <v>84</v>
      </c>
      <c r="B26" s="166"/>
      <c r="C26" s="166"/>
      <c r="D26" s="15">
        <v>57</v>
      </c>
      <c r="E26" s="104"/>
      <c r="F26" s="14">
        <v>-268</v>
      </c>
      <c r="G26" s="104"/>
      <c r="H26" s="124">
        <v>0</v>
      </c>
      <c r="I26" s="4"/>
      <c r="J26" s="124">
        <v>0</v>
      </c>
      <c r="K26" s="124"/>
      <c r="L26" s="6"/>
      <c r="V26" s="106"/>
      <c r="W26" s="106"/>
      <c r="X26" s="106"/>
      <c r="Y26" s="106"/>
      <c r="Z26" s="106"/>
      <c r="AA26" s="106"/>
      <c r="AB26" s="106"/>
      <c r="AC26" s="106"/>
    </row>
    <row r="27" spans="1:29" customFormat="1" ht="18" customHeight="1">
      <c r="A27" s="88" t="s">
        <v>85</v>
      </c>
      <c r="B27" s="191"/>
      <c r="C27" s="191"/>
      <c r="D27" s="92">
        <f>SUM(D24:D26)</f>
        <v>-1732</v>
      </c>
      <c r="E27" s="91"/>
      <c r="F27" s="92">
        <f t="shared" ref="F27:J27" si="4">SUM(F24:F26)</f>
        <v>-82609</v>
      </c>
      <c r="G27" s="91"/>
      <c r="H27" s="92">
        <f t="shared" si="4"/>
        <v>45706</v>
      </c>
      <c r="I27" s="91"/>
      <c r="J27" s="92">
        <f t="shared" si="4"/>
        <v>21939</v>
      </c>
      <c r="K27" s="124"/>
      <c r="L27" s="6"/>
      <c r="V27" s="106"/>
      <c r="W27" s="106"/>
      <c r="X27" s="106"/>
      <c r="Y27" s="106"/>
      <c r="Z27" s="106"/>
      <c r="AA27" s="106"/>
      <c r="AB27" s="106"/>
      <c r="AC27" s="106"/>
    </row>
    <row r="28" spans="1:29" customFormat="1" ht="18" customHeight="1">
      <c r="A28" t="s">
        <v>86</v>
      </c>
      <c r="B28" s="166"/>
      <c r="C28" s="166"/>
      <c r="D28" s="104">
        <v>-14437</v>
      </c>
      <c r="E28" s="57"/>
      <c r="F28" s="104">
        <v>5652</v>
      </c>
      <c r="G28" s="104"/>
      <c r="H28" s="104">
        <v>-13206</v>
      </c>
      <c r="I28" s="104"/>
      <c r="J28" s="104">
        <v>3071</v>
      </c>
      <c r="K28" s="124"/>
      <c r="L28" s="6"/>
      <c r="V28" s="106"/>
      <c r="W28" s="106"/>
      <c r="X28" s="106"/>
      <c r="Y28" s="106"/>
      <c r="Z28" s="106"/>
      <c r="AA28" s="106"/>
      <c r="AB28" s="106"/>
      <c r="AC28" s="106"/>
    </row>
    <row r="29" spans="1:29" customFormat="1" ht="18.649999999999999" customHeight="1" thickBot="1">
      <c r="A29" s="169" t="s">
        <v>87</v>
      </c>
      <c r="B29" s="166"/>
      <c r="C29" s="166"/>
      <c r="D29" s="102">
        <f>SUM(D27:D28)</f>
        <v>-16169</v>
      </c>
      <c r="E29" s="91"/>
      <c r="F29" s="102">
        <f t="shared" ref="F29:J29" si="5">SUM(F27:F28)</f>
        <v>-76957</v>
      </c>
      <c r="G29" s="91"/>
      <c r="H29" s="102">
        <f t="shared" si="5"/>
        <v>32500</v>
      </c>
      <c r="I29" s="91"/>
      <c r="J29" s="102">
        <f t="shared" si="5"/>
        <v>25010</v>
      </c>
      <c r="K29" s="124"/>
      <c r="L29" s="6"/>
      <c r="V29" s="106"/>
      <c r="W29" s="106"/>
      <c r="X29" s="106"/>
      <c r="Y29" s="106"/>
      <c r="Z29" s="106"/>
      <c r="AA29" s="106"/>
      <c r="AB29" s="106"/>
      <c r="AC29" s="106"/>
    </row>
    <row r="30" spans="1:29" customFormat="1" ht="13.4" customHeight="1" thickTop="1">
      <c r="A30" s="126"/>
      <c r="B30" s="190"/>
      <c r="C30" s="190"/>
      <c r="D30" s="203"/>
      <c r="E30" s="56"/>
      <c r="F30" s="203"/>
      <c r="G30" s="56"/>
      <c r="H30" s="56"/>
      <c r="I30" s="56"/>
      <c r="J30" s="56"/>
      <c r="K30" s="124"/>
      <c r="L30" s="6"/>
      <c r="V30" s="106"/>
      <c r="W30" s="106"/>
      <c r="X30" s="106"/>
      <c r="Y30" s="106"/>
      <c r="Z30" s="106"/>
      <c r="AA30" s="106"/>
      <c r="AB30" s="106"/>
      <c r="AC30" s="106"/>
    </row>
    <row r="31" spans="1:29" customFormat="1" ht="18" customHeight="1">
      <c r="A31" s="169" t="s">
        <v>88</v>
      </c>
      <c r="B31" s="166"/>
      <c r="C31" s="166"/>
      <c r="D31" s="203"/>
      <c r="E31" s="203"/>
      <c r="F31" s="203"/>
      <c r="G31" s="203"/>
      <c r="H31" s="203"/>
      <c r="I31" s="203"/>
      <c r="J31" s="203"/>
      <c r="K31" s="124"/>
      <c r="L31" s="6"/>
      <c r="V31" s="106"/>
      <c r="W31" s="106"/>
      <c r="X31" s="106"/>
      <c r="Y31" s="106"/>
      <c r="Z31" s="106"/>
      <c r="AA31" s="106"/>
      <c r="AB31" s="106"/>
      <c r="AC31" s="106"/>
    </row>
    <row r="32" spans="1:29" customFormat="1" ht="18" customHeight="1">
      <c r="A32" s="177" t="s">
        <v>89</v>
      </c>
      <c r="B32" s="166"/>
      <c r="C32" s="166"/>
      <c r="D32" s="4"/>
      <c r="E32" s="4"/>
      <c r="F32" s="4"/>
      <c r="G32" s="4"/>
      <c r="H32" s="4"/>
      <c r="I32" s="4"/>
      <c r="J32" s="4"/>
      <c r="K32" s="124"/>
      <c r="L32" s="6"/>
      <c r="V32" s="106"/>
      <c r="W32" s="106"/>
      <c r="X32" s="106"/>
      <c r="Y32" s="106"/>
      <c r="Z32" s="106"/>
      <c r="AA32" s="106"/>
      <c r="AB32" s="106"/>
      <c r="AC32" s="106"/>
    </row>
    <row r="33" spans="1:29" customFormat="1" ht="18" customHeight="1">
      <c r="A33" t="s">
        <v>90</v>
      </c>
      <c r="B33" s="166"/>
      <c r="C33" s="166"/>
      <c r="D33" s="15">
        <v>510</v>
      </c>
      <c r="E33" s="4"/>
      <c r="F33" s="15">
        <v>-1634</v>
      </c>
      <c r="G33" s="4"/>
      <c r="H33" s="136">
        <v>0</v>
      </c>
      <c r="I33" s="4"/>
      <c r="J33" s="136">
        <v>0</v>
      </c>
      <c r="K33" s="124"/>
      <c r="L33" s="6"/>
      <c r="V33" s="106"/>
      <c r="W33" s="106"/>
      <c r="X33" s="106"/>
      <c r="Y33" s="106"/>
      <c r="Z33" s="106"/>
      <c r="AA33" s="106"/>
      <c r="AB33" s="106"/>
      <c r="AC33" s="106"/>
    </row>
    <row r="34" spans="1:29" customFormat="1" ht="18" customHeight="1">
      <c r="A34" s="169" t="s">
        <v>91</v>
      </c>
      <c r="B34" s="166"/>
      <c r="C34" s="166"/>
      <c r="D34" s="97"/>
      <c r="E34" s="93"/>
      <c r="F34" s="97"/>
      <c r="G34" s="93"/>
      <c r="H34" s="97"/>
      <c r="I34" s="93"/>
      <c r="J34" s="97"/>
      <c r="K34" s="124"/>
      <c r="L34" s="6"/>
      <c r="V34" s="106"/>
      <c r="W34" s="106"/>
      <c r="X34" s="106"/>
      <c r="Y34" s="106"/>
      <c r="Z34" s="106"/>
      <c r="AA34" s="106"/>
      <c r="AB34" s="106"/>
      <c r="AC34" s="106"/>
    </row>
    <row r="35" spans="1:29" customFormat="1" ht="18" customHeight="1">
      <c r="A35" s="169" t="s">
        <v>92</v>
      </c>
      <c r="B35" s="166"/>
      <c r="C35" s="166"/>
      <c r="D35" s="94">
        <f>D33</f>
        <v>510</v>
      </c>
      <c r="E35" s="93"/>
      <c r="F35" s="96">
        <f t="shared" ref="F35:J35" si="6">F33</f>
        <v>-1634</v>
      </c>
      <c r="G35" s="93"/>
      <c r="H35" s="204">
        <f t="shared" si="6"/>
        <v>0</v>
      </c>
      <c r="I35" s="93"/>
      <c r="J35" s="204">
        <f t="shared" si="6"/>
        <v>0</v>
      </c>
      <c r="K35" s="124"/>
      <c r="L35" s="6"/>
      <c r="V35" s="106"/>
      <c r="W35" s="106"/>
      <c r="X35" s="106"/>
      <c r="Y35" s="106"/>
      <c r="Z35" s="106"/>
      <c r="AA35" s="106"/>
      <c r="AB35" s="106"/>
      <c r="AC35" s="106"/>
    </row>
    <row r="36" spans="1:29" customFormat="1" ht="13.4" customHeight="1">
      <c r="A36" s="169"/>
      <c r="B36" s="166"/>
      <c r="C36" s="166"/>
      <c r="D36" s="203"/>
      <c r="E36" s="203"/>
      <c r="F36" s="203"/>
      <c r="G36" s="203"/>
      <c r="H36" s="203"/>
      <c r="I36" s="203"/>
      <c r="J36" s="203"/>
      <c r="K36" s="124"/>
      <c r="L36" s="6"/>
      <c r="V36" s="106"/>
      <c r="W36" s="106"/>
      <c r="X36" s="106"/>
      <c r="Y36" s="106"/>
      <c r="Z36" s="106"/>
      <c r="AA36" s="106"/>
      <c r="AB36" s="106"/>
      <c r="AC36" s="106"/>
    </row>
    <row r="37" spans="1:29" customFormat="1" ht="18" customHeight="1">
      <c r="A37" s="169" t="s">
        <v>93</v>
      </c>
      <c r="D37" s="104"/>
      <c r="E37" s="203"/>
      <c r="F37" s="104"/>
      <c r="G37" s="203"/>
      <c r="H37" s="203"/>
      <c r="I37" s="203"/>
      <c r="J37" s="203"/>
      <c r="K37" s="124"/>
      <c r="L37" s="6"/>
      <c r="V37" s="106"/>
      <c r="W37" s="106"/>
      <c r="X37" s="106"/>
      <c r="Y37" s="106"/>
      <c r="Z37" s="106"/>
      <c r="AA37" s="106"/>
      <c r="AB37" s="106"/>
      <c r="AC37" s="106"/>
    </row>
    <row r="38" spans="1:29" customFormat="1" ht="18" customHeight="1">
      <c r="A38" s="169" t="s">
        <v>94</v>
      </c>
      <c r="B38" s="166"/>
      <c r="C38" s="166"/>
      <c r="D38" s="94">
        <f t="shared" ref="D38" si="7">D35</f>
        <v>510</v>
      </c>
      <c r="E38" s="95"/>
      <c r="F38" s="94">
        <f>F35</f>
        <v>-1634</v>
      </c>
      <c r="G38" s="95"/>
      <c r="H38" s="94">
        <f t="shared" ref="H38:J38" si="8">H35</f>
        <v>0</v>
      </c>
      <c r="I38" s="95"/>
      <c r="J38" s="94">
        <f t="shared" si="8"/>
        <v>0</v>
      </c>
      <c r="K38" s="124"/>
      <c r="L38" s="6"/>
      <c r="V38" s="106"/>
      <c r="W38" s="106"/>
      <c r="X38" s="106"/>
      <c r="Y38" s="106"/>
      <c r="Z38" s="106"/>
      <c r="AA38" s="106"/>
      <c r="AB38" s="106"/>
      <c r="AC38" s="106"/>
    </row>
    <row r="39" spans="1:29" customFormat="1" ht="18" customHeight="1" thickBot="1">
      <c r="A39" s="169" t="s">
        <v>95</v>
      </c>
      <c r="B39" s="166"/>
      <c r="C39" s="166"/>
      <c r="D39" s="98">
        <f>D29+D38</f>
        <v>-15659</v>
      </c>
      <c r="E39" s="93"/>
      <c r="F39" s="98">
        <f>F29+F38</f>
        <v>-78591</v>
      </c>
      <c r="G39" s="93"/>
      <c r="H39" s="103">
        <f>H29+H38</f>
        <v>32500</v>
      </c>
      <c r="I39" s="93"/>
      <c r="J39" s="103">
        <f>J29+J38</f>
        <v>25010</v>
      </c>
      <c r="K39" s="124"/>
      <c r="L39" s="6"/>
      <c r="V39" s="106"/>
      <c r="W39" s="106"/>
      <c r="X39" s="106"/>
      <c r="Y39" s="106"/>
      <c r="Z39" s="106"/>
      <c r="AA39" s="106"/>
      <c r="AB39" s="106"/>
      <c r="AC39" s="106"/>
    </row>
    <row r="40" spans="1:29" customFormat="1" ht="13.4" customHeight="1" thickTop="1">
      <c r="A40" s="169"/>
      <c r="B40" s="166"/>
      <c r="C40" s="166"/>
      <c r="D40" s="203"/>
      <c r="E40" s="203"/>
      <c r="F40" s="203"/>
      <c r="G40" s="203"/>
      <c r="H40" s="203"/>
      <c r="I40" s="203"/>
      <c r="J40" s="203"/>
      <c r="K40" s="124"/>
      <c r="L40" s="6"/>
      <c r="V40" s="106"/>
      <c r="W40" s="106"/>
      <c r="X40" s="106"/>
      <c r="Y40" s="106"/>
      <c r="Z40" s="106"/>
      <c r="AA40" s="106"/>
      <c r="AB40" s="106"/>
      <c r="AC40" s="106"/>
    </row>
    <row r="41" spans="1:29" customFormat="1" ht="18" customHeight="1">
      <c r="A41" s="169" t="s">
        <v>96</v>
      </c>
      <c r="B41" s="166"/>
      <c r="C41" s="166"/>
      <c r="D41" s="203"/>
      <c r="E41" s="203"/>
      <c r="F41" s="203"/>
      <c r="G41" s="203"/>
      <c r="H41" s="203"/>
      <c r="I41" s="203"/>
      <c r="J41" s="203"/>
      <c r="K41" s="124"/>
      <c r="L41" s="6"/>
      <c r="V41" s="106"/>
      <c r="W41" s="106"/>
      <c r="X41" s="106"/>
      <c r="Y41" s="106"/>
      <c r="Z41" s="106"/>
      <c r="AA41" s="106"/>
      <c r="AB41" s="106"/>
      <c r="AC41" s="106"/>
    </row>
    <row r="42" spans="1:29" customFormat="1" ht="18" customHeight="1">
      <c r="A42" t="s">
        <v>97</v>
      </c>
      <c r="B42" s="166"/>
      <c r="C42" s="166"/>
      <c r="D42" s="57">
        <v>-13249</v>
      </c>
      <c r="E42" s="104"/>
      <c r="F42" s="57">
        <v>-54514</v>
      </c>
      <c r="G42" s="4"/>
      <c r="H42" s="57">
        <v>32500</v>
      </c>
      <c r="I42" s="4"/>
      <c r="J42" s="57">
        <v>25010</v>
      </c>
      <c r="K42" s="124"/>
      <c r="L42" s="6"/>
      <c r="V42" s="106"/>
      <c r="W42" s="106"/>
      <c r="X42" s="106"/>
      <c r="Y42" s="106"/>
      <c r="Z42" s="106"/>
      <c r="AA42" s="106"/>
      <c r="AB42" s="106"/>
      <c r="AC42" s="106"/>
    </row>
    <row r="43" spans="1:29" customFormat="1" ht="18" customHeight="1">
      <c r="A43" t="s">
        <v>98</v>
      </c>
      <c r="B43" s="166"/>
      <c r="C43" s="166"/>
      <c r="D43" s="59">
        <v>-2920</v>
      </c>
      <c r="E43" s="104"/>
      <c r="F43" s="59">
        <v>-22443</v>
      </c>
      <c r="G43" s="104"/>
      <c r="H43" s="136">
        <v>0</v>
      </c>
      <c r="I43" s="4"/>
      <c r="J43" s="136">
        <v>0</v>
      </c>
      <c r="K43" s="8"/>
      <c r="L43" s="6"/>
      <c r="V43" s="106"/>
      <c r="W43" s="106"/>
      <c r="X43" s="106"/>
      <c r="Y43" s="106"/>
      <c r="Z43" s="106"/>
      <c r="AA43" s="106"/>
      <c r="AB43" s="106"/>
      <c r="AC43" s="106"/>
    </row>
    <row r="44" spans="1:29" customFormat="1" ht="18" customHeight="1" thickBot="1">
      <c r="A44" s="126" t="s">
        <v>87</v>
      </c>
      <c r="B44" s="166"/>
      <c r="C44" s="166"/>
      <c r="D44" s="99">
        <f t="shared" ref="D44" si="9">D42+D43</f>
        <v>-16169</v>
      </c>
      <c r="E44" s="100"/>
      <c r="F44" s="99">
        <f>F42+F43</f>
        <v>-76957</v>
      </c>
      <c r="G44" s="100"/>
      <c r="H44" s="99">
        <f t="shared" ref="H44" si="10">H42+H43</f>
        <v>32500</v>
      </c>
      <c r="I44" s="100"/>
      <c r="J44" s="99">
        <f t="shared" ref="J44" si="11">J42+J43</f>
        <v>25010</v>
      </c>
      <c r="K44" s="124"/>
      <c r="L44" s="6"/>
      <c r="V44" s="106"/>
      <c r="W44" s="106"/>
      <c r="X44" s="106"/>
      <c r="Y44" s="106"/>
      <c r="Z44" s="106"/>
      <c r="AA44" s="106"/>
      <c r="AB44" s="106"/>
      <c r="AC44" s="106"/>
    </row>
    <row r="45" spans="1:29" customFormat="1" ht="13.4" customHeight="1" thickTop="1">
      <c r="A45" s="169"/>
      <c r="B45" s="166"/>
      <c r="C45" s="166"/>
      <c r="D45" s="203"/>
      <c r="E45" s="203"/>
      <c r="F45" s="203"/>
      <c r="G45" s="203"/>
      <c r="H45" s="203"/>
      <c r="I45" s="203"/>
      <c r="J45" s="203"/>
      <c r="K45" s="124"/>
      <c r="L45" s="6"/>
      <c r="V45" s="106"/>
      <c r="W45" s="106"/>
      <c r="X45" s="106"/>
      <c r="Y45" s="106"/>
      <c r="Z45" s="106"/>
      <c r="AA45" s="106"/>
      <c r="AB45" s="106"/>
      <c r="AC45" s="106"/>
    </row>
    <row r="46" spans="1:29" customFormat="1" ht="18" customHeight="1">
      <c r="A46" s="126" t="s">
        <v>99</v>
      </c>
      <c r="B46" s="190"/>
      <c r="C46" s="190"/>
      <c r="D46" s="56"/>
      <c r="E46" s="56"/>
      <c r="F46" s="56"/>
      <c r="G46" s="56"/>
      <c r="H46" s="56"/>
      <c r="I46" s="56"/>
      <c r="J46" s="56"/>
      <c r="K46" s="124"/>
      <c r="L46" s="6"/>
      <c r="V46" s="106"/>
      <c r="W46" s="106"/>
      <c r="X46" s="106"/>
      <c r="Y46" s="106"/>
      <c r="Z46" s="106"/>
      <c r="AA46" s="106"/>
      <c r="AB46" s="106"/>
      <c r="AC46" s="106"/>
    </row>
    <row r="47" spans="1:29" customFormat="1" ht="18" customHeight="1">
      <c r="A47" s="114" t="s">
        <v>100</v>
      </c>
      <c r="B47" s="190"/>
      <c r="C47" s="190"/>
      <c r="D47" s="57">
        <v>-12874</v>
      </c>
      <c r="E47" s="104"/>
      <c r="F47" s="57">
        <v>-55106</v>
      </c>
      <c r="G47" s="104"/>
      <c r="H47" s="104">
        <v>32500</v>
      </c>
      <c r="I47" s="104"/>
      <c r="J47" s="104">
        <v>25010</v>
      </c>
      <c r="K47" s="124"/>
      <c r="L47" s="6"/>
      <c r="V47" s="106"/>
      <c r="W47" s="106"/>
      <c r="X47" s="106"/>
      <c r="Y47" s="106"/>
      <c r="Z47" s="106"/>
      <c r="AA47" s="106"/>
      <c r="AB47" s="106"/>
      <c r="AC47" s="106"/>
    </row>
    <row r="48" spans="1:29" customFormat="1" ht="18" customHeight="1">
      <c r="A48" s="114" t="s">
        <v>101</v>
      </c>
      <c r="B48" s="160"/>
      <c r="C48" s="190"/>
      <c r="D48" s="59">
        <v>-2785</v>
      </c>
      <c r="E48" s="104"/>
      <c r="F48" s="59">
        <v>-23485</v>
      </c>
      <c r="G48" s="104"/>
      <c r="H48" s="136">
        <v>0</v>
      </c>
      <c r="I48" s="4"/>
      <c r="J48" s="136">
        <v>0</v>
      </c>
      <c r="K48" s="8"/>
      <c r="L48" s="8"/>
      <c r="V48" s="106"/>
      <c r="W48" s="106"/>
      <c r="X48" s="106"/>
      <c r="Y48" s="106"/>
      <c r="Z48" s="106"/>
      <c r="AA48" s="106"/>
      <c r="AB48" s="106"/>
      <c r="AC48" s="106"/>
    </row>
    <row r="49" spans="1:29" customFormat="1" ht="18" customHeight="1" thickBot="1">
      <c r="A49" s="126" t="s">
        <v>102</v>
      </c>
      <c r="B49" s="190"/>
      <c r="C49" s="190"/>
      <c r="D49" s="101">
        <f t="shared" ref="D49" si="12">D47+D48</f>
        <v>-15659</v>
      </c>
      <c r="E49" s="95"/>
      <c r="F49" s="101">
        <f>F47+F48</f>
        <v>-78591</v>
      </c>
      <c r="G49" s="95"/>
      <c r="H49" s="101">
        <f t="shared" ref="H49" si="13">H47+H48</f>
        <v>32500</v>
      </c>
      <c r="I49" s="95"/>
      <c r="J49" s="101">
        <f t="shared" ref="J49" si="14">J47+J48</f>
        <v>25010</v>
      </c>
      <c r="K49" s="124"/>
      <c r="L49" s="6"/>
      <c r="N49" s="8"/>
      <c r="V49" s="106"/>
      <c r="W49" s="106"/>
      <c r="X49" s="106"/>
      <c r="Y49" s="106"/>
      <c r="Z49" s="106"/>
      <c r="AA49" s="106"/>
      <c r="AB49" s="106"/>
      <c r="AC49" s="106"/>
    </row>
    <row r="50" spans="1:29" customFormat="1" ht="13.4" customHeight="1" thickTop="1">
      <c r="A50" s="126"/>
      <c r="B50" s="166"/>
      <c r="C50" s="166"/>
      <c r="D50" s="30"/>
      <c r="E50" s="30"/>
      <c r="F50" s="30"/>
      <c r="G50" s="30"/>
      <c r="H50" s="30"/>
      <c r="I50" s="30"/>
      <c r="J50" s="30"/>
      <c r="K50" s="124"/>
      <c r="L50" s="6"/>
      <c r="V50" s="106"/>
      <c r="W50" s="106"/>
      <c r="X50" s="106"/>
      <c r="Y50" s="106"/>
      <c r="Z50" s="106"/>
      <c r="AA50" s="106"/>
      <c r="AB50" s="106"/>
      <c r="AC50" s="106"/>
    </row>
    <row r="51" spans="1:29" customFormat="1" ht="18" customHeight="1">
      <c r="A51" s="88" t="s">
        <v>210</v>
      </c>
      <c r="B51" s="166"/>
      <c r="C51" s="166"/>
      <c r="D51" s="205"/>
      <c r="E51" s="88"/>
      <c r="F51" s="205"/>
      <c r="G51" s="88"/>
      <c r="H51" s="88"/>
      <c r="I51" s="88"/>
      <c r="J51" s="88"/>
      <c r="K51" s="124"/>
      <c r="L51" s="6"/>
      <c r="V51" s="106"/>
      <c r="W51" s="106"/>
      <c r="X51" s="106"/>
      <c r="Y51" s="106"/>
      <c r="Z51" s="106"/>
      <c r="AA51" s="106"/>
      <c r="AB51" s="106"/>
      <c r="AC51" s="106"/>
    </row>
    <row r="52" spans="1:29" customFormat="1" ht="18" customHeight="1" thickBot="1">
      <c r="A52" s="89" t="s">
        <v>211</v>
      </c>
      <c r="B52" s="166"/>
      <c r="C52" s="166"/>
      <c r="D52" s="206">
        <f>D49/'BS-2-3'!D79</f>
        <v>-1.9148275322337656E-2</v>
      </c>
      <c r="E52" s="207"/>
      <c r="F52" s="206">
        <v>-6.6661286220187438E-2</v>
      </c>
      <c r="G52" s="40"/>
      <c r="H52" s="206">
        <f>H49/'BS-2-3'!H79</f>
        <v>3.9741934221596137E-2</v>
      </c>
      <c r="I52" s="208"/>
      <c r="J52" s="206">
        <v>3.0582946919449825E-2</v>
      </c>
      <c r="K52" s="124"/>
      <c r="L52" s="6"/>
      <c r="V52" s="106"/>
      <c r="W52" s="106"/>
      <c r="X52" s="106"/>
      <c r="Y52" s="106"/>
      <c r="Z52" s="106"/>
      <c r="AA52" s="106"/>
      <c r="AB52" s="106"/>
      <c r="AC52" s="106"/>
    </row>
    <row r="53" spans="1:29" customFormat="1" ht="18.75" customHeight="1" thickTop="1">
      <c r="A53" s="126"/>
      <c r="B53" s="190"/>
      <c r="C53" s="190"/>
      <c r="D53" s="30"/>
      <c r="E53" s="30"/>
      <c r="F53" s="30"/>
      <c r="G53" s="30"/>
      <c r="H53" s="30"/>
      <c r="I53" s="30"/>
      <c r="J53" s="30"/>
      <c r="V53" s="106"/>
      <c r="W53" s="106"/>
      <c r="X53" s="106"/>
      <c r="Y53" s="106"/>
      <c r="Z53" s="106"/>
      <c r="AA53" s="106"/>
      <c r="AB53" s="106"/>
      <c r="AC53" s="106"/>
    </row>
    <row r="54" spans="1:29" customFormat="1" ht="19.5" customHeight="1">
      <c r="A54" s="169"/>
      <c r="B54" s="166"/>
      <c r="C54" s="166"/>
      <c r="E54" s="169"/>
      <c r="G54" s="169"/>
      <c r="H54" s="209"/>
      <c r="I54" s="169"/>
      <c r="J54" s="209"/>
      <c r="V54" s="106"/>
      <c r="W54" s="106"/>
      <c r="X54" s="106"/>
      <c r="Y54" s="106"/>
      <c r="Z54" s="106"/>
      <c r="AA54" s="106"/>
      <c r="AB54" s="106"/>
      <c r="AC54" s="106"/>
    </row>
    <row r="55" spans="1:29" customFormat="1" ht="18.75" customHeight="1">
      <c r="A55" s="169"/>
      <c r="B55" s="166"/>
      <c r="C55" s="166"/>
      <c r="D55" s="209"/>
      <c r="E55" s="169"/>
      <c r="F55" s="209"/>
      <c r="G55" s="169"/>
      <c r="H55" s="209"/>
      <c r="I55" s="169"/>
      <c r="J55" s="209"/>
      <c r="V55" s="106"/>
      <c r="W55" s="106"/>
      <c r="X55" s="106"/>
      <c r="Y55" s="106"/>
      <c r="Z55" s="106"/>
      <c r="AA55" s="106"/>
      <c r="AB55" s="106"/>
      <c r="AC55" s="106"/>
    </row>
    <row r="56" spans="1:29" customFormat="1" ht="18.75" customHeight="1">
      <c r="A56" s="169"/>
      <c r="B56" s="166"/>
      <c r="C56" s="166"/>
      <c r="D56" s="209"/>
      <c r="E56" s="169"/>
      <c r="F56" s="209"/>
      <c r="G56" s="169"/>
      <c r="H56" s="209"/>
      <c r="I56" s="169"/>
      <c r="J56" s="209"/>
      <c r="V56" s="106"/>
      <c r="W56" s="106"/>
      <c r="X56" s="106"/>
      <c r="Y56" s="106"/>
      <c r="Z56" s="106"/>
      <c r="AA56" s="106"/>
      <c r="AB56" s="106"/>
      <c r="AC56" s="106"/>
    </row>
    <row r="57" spans="1:29" customFormat="1" ht="18.75" customHeight="1">
      <c r="V57" s="106"/>
      <c r="W57" s="106"/>
      <c r="X57" s="106"/>
      <c r="Y57" s="106"/>
      <c r="Z57" s="106"/>
      <c r="AA57" s="106"/>
      <c r="AB57" s="106"/>
      <c r="AC57" s="106"/>
    </row>
    <row r="58" spans="1:29" customFormat="1" ht="18.75" customHeight="1">
      <c r="V58" s="106"/>
      <c r="W58" s="106"/>
      <c r="X58" s="106"/>
      <c r="Y58" s="106"/>
      <c r="Z58" s="106"/>
      <c r="AA58" s="106"/>
      <c r="AB58" s="106"/>
      <c r="AC58" s="106"/>
    </row>
    <row r="59" spans="1:29" customFormat="1" ht="18.75" customHeight="1"/>
    <row r="60" spans="1:29" s="132" customFormat="1" ht="18.75" customHeight="1">
      <c r="K60" s="31"/>
    </row>
    <row r="61" spans="1:29" s="132" customFormat="1" ht="18.75" customHeight="1">
      <c r="K61" s="31"/>
    </row>
    <row r="62" spans="1:29" s="132" customFormat="1" ht="18.75" customHeight="1">
      <c r="K62" s="31"/>
    </row>
    <row r="63" spans="1:29" s="132" customFormat="1" ht="18.75" customHeight="1">
      <c r="K63" s="31"/>
    </row>
    <row r="64" spans="1:29" s="132" customFormat="1" ht="18.75" customHeight="1">
      <c r="K64" s="31"/>
    </row>
    <row r="65" spans="11:11" s="132" customFormat="1" ht="18.75" customHeight="1">
      <c r="K65" s="31"/>
    </row>
    <row r="66" spans="11:11" s="132" customFormat="1" ht="18.75" customHeight="1">
      <c r="K66" s="31"/>
    </row>
    <row r="67" spans="11:11" customFormat="1" ht="18.75" customHeight="1"/>
    <row r="68" spans="11:11" customFormat="1" ht="18.75" customHeight="1"/>
    <row r="83" spans="8:10" ht="18.75" customHeight="1">
      <c r="H83" s="16"/>
      <c r="I83" s="16"/>
      <c r="J83" s="16"/>
    </row>
  </sheetData>
  <mergeCells count="9">
    <mergeCell ref="D9:J9"/>
    <mergeCell ref="D4:F4"/>
    <mergeCell ref="H4:J4"/>
    <mergeCell ref="D5:F5"/>
    <mergeCell ref="H5:J5"/>
    <mergeCell ref="D6:F6"/>
    <mergeCell ref="H6:J6"/>
    <mergeCell ref="D7:F7"/>
    <mergeCell ref="H7:J7"/>
  </mergeCells>
  <pageMargins left="0.8" right="0.8" top="0.48" bottom="0.5" header="0.5" footer="0.5"/>
  <pageSetup paperSize="9" scale="74" firstPageNumber="5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5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15B4-EC04-4E27-83C8-7EDA1BCC2191}">
  <dimension ref="A1:AE71"/>
  <sheetViews>
    <sheetView topLeftCell="C24" zoomScale="86" zoomScaleNormal="86" zoomScaleSheetLayoutView="80" zoomScalePageLayoutView="83" workbookViewId="0">
      <selection activeCell="N31" sqref="N31"/>
    </sheetView>
  </sheetViews>
  <sheetFormatPr defaultColWidth="9.26953125" defaultRowHeight="14"/>
  <cols>
    <col min="1" max="1" width="51.26953125" customWidth="1"/>
    <col min="2" max="2" width="6.26953125" style="160" customWidth="1"/>
    <col min="3" max="3" width="1.26953125" customWidth="1"/>
    <col min="4" max="4" width="13.26953125" customWidth="1"/>
    <col min="5" max="5" width="1.26953125" customWidth="1"/>
    <col min="6" max="6" width="13.26953125" customWidth="1"/>
    <col min="7" max="7" width="1" customWidth="1"/>
    <col min="8" max="8" width="14.26953125" customWidth="1"/>
    <col min="9" max="9" width="1.26953125" customWidth="1"/>
    <col min="10" max="10" width="13.7265625" customWidth="1"/>
    <col min="11" max="11" width="1.26953125" customWidth="1"/>
    <col min="12" max="12" width="13.26953125" customWidth="1"/>
    <col min="13" max="13" width="1.26953125" customWidth="1"/>
    <col min="14" max="14" width="13.26953125" customWidth="1"/>
    <col min="15" max="15" width="1.26953125" customWidth="1"/>
    <col min="16" max="16" width="13.26953125" customWidth="1"/>
    <col min="17" max="17" width="1.26953125" customWidth="1"/>
    <col min="18" max="18" width="17.26953125" customWidth="1"/>
    <col min="19" max="19" width="1.26953125" customWidth="1"/>
    <col min="20" max="20" width="14.1796875" bestFit="1" customWidth="1"/>
    <col min="21" max="21" width="1.26953125" customWidth="1"/>
    <col min="22" max="22" width="15.453125" customWidth="1"/>
    <col min="23" max="23" width="1.26953125" customWidth="1"/>
    <col min="24" max="24" width="15" customWidth="1"/>
    <col min="25" max="25" width="1.26953125" customWidth="1"/>
    <col min="26" max="26" width="13.26953125" customWidth="1"/>
    <col min="27" max="27" width="1.26953125" customWidth="1"/>
    <col min="28" max="28" width="14.7265625" bestFit="1" customWidth="1"/>
    <col min="29" max="29" width="17.54296875" customWidth="1"/>
    <col min="30" max="30" width="10.54296875" bestFit="1" customWidth="1"/>
    <col min="31" max="31" width="9.54296875" bestFit="1" customWidth="1"/>
  </cols>
  <sheetData>
    <row r="1" spans="1:28" s="194" customFormat="1" ht="20.25" customHeight="1">
      <c r="A1" s="110" t="s">
        <v>0</v>
      </c>
      <c r="B1" s="152"/>
      <c r="C1" s="192"/>
      <c r="D1" s="193"/>
      <c r="E1" s="192"/>
      <c r="F1" s="155"/>
      <c r="G1" s="155"/>
      <c r="H1" s="155"/>
      <c r="I1" s="155"/>
      <c r="J1" s="155"/>
      <c r="K1" s="155"/>
      <c r="L1" s="155"/>
      <c r="M1" s="192"/>
      <c r="N1" s="155"/>
      <c r="O1" s="192"/>
      <c r="P1" s="193"/>
      <c r="Q1" s="192"/>
      <c r="R1" s="193"/>
      <c r="S1" s="192"/>
      <c r="T1" s="155"/>
      <c r="U1" s="192"/>
      <c r="V1" s="193"/>
      <c r="W1" s="192"/>
      <c r="X1" s="193"/>
      <c r="Y1" s="193"/>
      <c r="Z1" s="193"/>
      <c r="AA1" s="192"/>
      <c r="AB1" s="155"/>
    </row>
    <row r="2" spans="1:28" ht="20.25" customHeight="1">
      <c r="A2" s="157" t="s">
        <v>105</v>
      </c>
      <c r="B2" s="158"/>
      <c r="C2" s="195"/>
      <c r="D2" s="196"/>
      <c r="E2" s="195"/>
      <c r="F2" s="108"/>
      <c r="G2" s="108"/>
      <c r="H2" s="108"/>
      <c r="I2" s="108"/>
      <c r="J2" s="108"/>
      <c r="K2" s="108"/>
      <c r="L2" s="108"/>
      <c r="M2" s="195"/>
      <c r="N2" s="108"/>
      <c r="O2" s="195"/>
      <c r="P2" s="196"/>
      <c r="Q2" s="195"/>
      <c r="R2" s="196"/>
      <c r="S2" s="195"/>
      <c r="T2" s="108"/>
      <c r="U2" s="195"/>
      <c r="V2" s="196"/>
      <c r="W2" s="195"/>
      <c r="X2" s="196"/>
      <c r="Y2" s="196"/>
      <c r="Z2" s="196"/>
      <c r="AA2" s="195"/>
      <c r="AB2" s="108"/>
    </row>
    <row r="3" spans="1:28" ht="20.25" customHeight="1">
      <c r="A3" s="157"/>
      <c r="C3" s="195"/>
      <c r="D3" s="196"/>
      <c r="E3" s="195"/>
      <c r="F3" s="108"/>
      <c r="G3" s="108"/>
      <c r="H3" s="108"/>
      <c r="I3" s="108"/>
      <c r="J3" s="108"/>
      <c r="K3" s="108"/>
      <c r="L3" s="108"/>
      <c r="M3" s="195"/>
      <c r="N3" s="108"/>
      <c r="O3" s="195"/>
      <c r="P3" s="196"/>
      <c r="Q3" s="195"/>
      <c r="R3" s="196"/>
      <c r="S3" s="195"/>
      <c r="T3" s="108"/>
      <c r="U3" s="195"/>
      <c r="V3" s="196"/>
      <c r="W3" s="195"/>
      <c r="X3" s="196"/>
      <c r="Y3" s="196"/>
      <c r="Z3" s="196"/>
      <c r="AA3" s="195"/>
      <c r="AB3" s="108"/>
    </row>
    <row r="4" spans="1:28" ht="20.25" customHeight="1">
      <c r="A4" s="126"/>
      <c r="C4" s="160"/>
      <c r="D4" s="213" t="s">
        <v>106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  <c r="O4" s="213"/>
      <c r="P4" s="213"/>
      <c r="Q4" s="213"/>
      <c r="R4" s="213"/>
      <c r="S4" s="213"/>
      <c r="T4" s="213"/>
      <c r="U4" s="213"/>
      <c r="V4" s="213"/>
      <c r="W4" s="213"/>
      <c r="X4" s="213"/>
      <c r="Y4" s="213"/>
      <c r="Z4" s="213"/>
      <c r="AA4" s="213"/>
      <c r="AB4" s="213"/>
    </row>
    <row r="5" spans="1:28" ht="20.25" customHeight="1">
      <c r="A5" s="126"/>
      <c r="C5" s="150"/>
      <c r="D5" s="150"/>
      <c r="E5" s="150"/>
      <c r="F5" s="129"/>
      <c r="G5" s="129"/>
      <c r="H5" s="129"/>
      <c r="I5" s="129"/>
      <c r="J5" s="129"/>
      <c r="K5" s="129"/>
      <c r="L5" s="219" t="s">
        <v>61</v>
      </c>
      <c r="M5" s="219"/>
      <c r="N5" s="219"/>
      <c r="O5" s="150"/>
      <c r="P5" s="219" t="s">
        <v>65</v>
      </c>
      <c r="Q5" s="219"/>
      <c r="R5" s="219"/>
      <c r="S5" s="219"/>
      <c r="T5" s="219"/>
      <c r="U5" s="219"/>
      <c r="V5" s="219"/>
      <c r="W5" s="150"/>
      <c r="X5" s="150"/>
      <c r="Y5" s="150"/>
      <c r="Z5" s="150"/>
      <c r="AA5" s="150"/>
      <c r="AB5" s="150"/>
    </row>
    <row r="6" spans="1:28" ht="20.25" customHeight="1">
      <c r="A6" s="126"/>
      <c r="C6" s="150"/>
      <c r="D6" s="150"/>
      <c r="E6" s="150"/>
      <c r="F6" s="129"/>
      <c r="G6" s="129"/>
      <c r="H6" s="129"/>
      <c r="I6" s="129"/>
      <c r="J6" s="129" t="s">
        <v>107</v>
      </c>
      <c r="K6" s="129"/>
      <c r="L6" s="129"/>
      <c r="M6" s="129"/>
      <c r="N6" s="129"/>
      <c r="O6" s="150"/>
      <c r="P6" s="129"/>
      <c r="Q6" s="129"/>
      <c r="R6" s="129" t="s">
        <v>108</v>
      </c>
      <c r="S6" s="129"/>
      <c r="T6" s="129"/>
      <c r="U6" s="129"/>
      <c r="V6" s="129"/>
      <c r="W6" s="150"/>
      <c r="X6" s="150"/>
      <c r="Y6" s="150"/>
      <c r="Z6" s="150"/>
      <c r="AA6" s="150"/>
      <c r="AB6" s="150"/>
    </row>
    <row r="7" spans="1:28" ht="20.25" customHeight="1">
      <c r="A7" s="132"/>
      <c r="C7" s="129"/>
      <c r="D7" s="129" t="s">
        <v>109</v>
      </c>
      <c r="E7" s="129"/>
      <c r="F7" s="129"/>
      <c r="G7" s="129"/>
      <c r="H7" s="129"/>
      <c r="I7" s="129"/>
      <c r="J7" s="129" t="s">
        <v>110</v>
      </c>
      <c r="K7" s="129"/>
      <c r="L7" s="129"/>
      <c r="M7" s="129"/>
      <c r="O7" s="129"/>
      <c r="P7" s="129"/>
      <c r="Q7" s="129"/>
      <c r="R7" s="129" t="s">
        <v>111</v>
      </c>
      <c r="S7" s="129"/>
      <c r="T7" s="129"/>
      <c r="U7" s="129"/>
      <c r="W7" s="129"/>
      <c r="X7" s="129" t="s">
        <v>68</v>
      </c>
      <c r="Y7" s="129"/>
      <c r="Z7" s="129"/>
      <c r="AA7" s="129"/>
      <c r="AB7" s="167"/>
    </row>
    <row r="8" spans="1:28" ht="20.25" customHeight="1">
      <c r="A8" s="132"/>
      <c r="C8" s="129"/>
      <c r="D8" s="129" t="s">
        <v>112</v>
      </c>
      <c r="E8" s="129"/>
      <c r="F8" s="129"/>
      <c r="G8" s="129"/>
      <c r="H8" s="129" t="s">
        <v>107</v>
      </c>
      <c r="I8" s="129"/>
      <c r="J8" s="129" t="s">
        <v>113</v>
      </c>
      <c r="K8" s="129"/>
      <c r="M8" s="129"/>
      <c r="N8" s="129" t="s">
        <v>114</v>
      </c>
      <c r="O8" s="129"/>
      <c r="Q8" s="129"/>
      <c r="R8" s="129" t="s">
        <v>115</v>
      </c>
      <c r="S8" s="129"/>
      <c r="T8" s="129"/>
      <c r="U8" s="129"/>
      <c r="V8" s="129" t="s">
        <v>116</v>
      </c>
      <c r="W8" s="129"/>
      <c r="X8" s="129" t="s">
        <v>117</v>
      </c>
      <c r="Y8" s="129"/>
      <c r="Z8" s="129" t="s">
        <v>118</v>
      </c>
      <c r="AA8" s="129"/>
    </row>
    <row r="9" spans="1:28" ht="20.25" customHeight="1">
      <c r="A9" s="132"/>
      <c r="C9" s="129"/>
      <c r="D9" s="129" t="s">
        <v>119</v>
      </c>
      <c r="E9" s="129"/>
      <c r="F9" s="129" t="s">
        <v>120</v>
      </c>
      <c r="G9" s="129"/>
      <c r="H9" s="129" t="s">
        <v>121</v>
      </c>
      <c r="I9" s="129"/>
      <c r="J9" s="129" t="s">
        <v>122</v>
      </c>
      <c r="K9" s="129"/>
      <c r="L9" s="129" t="s">
        <v>123</v>
      </c>
      <c r="M9" s="129"/>
      <c r="N9" s="129" t="s">
        <v>124</v>
      </c>
      <c r="O9" s="129"/>
      <c r="P9" s="129" t="s">
        <v>125</v>
      </c>
      <c r="Q9" s="129"/>
      <c r="R9" s="129" t="s">
        <v>126</v>
      </c>
      <c r="S9" s="129"/>
      <c r="T9" s="129" t="s">
        <v>127</v>
      </c>
      <c r="U9" s="129"/>
      <c r="V9" s="129" t="s">
        <v>128</v>
      </c>
      <c r="W9" s="129"/>
      <c r="X9" s="129" t="s">
        <v>129</v>
      </c>
      <c r="Y9" s="129"/>
      <c r="Z9" s="129" t="s">
        <v>130</v>
      </c>
      <c r="AA9" s="129"/>
      <c r="AB9" s="129" t="s">
        <v>131</v>
      </c>
    </row>
    <row r="10" spans="1:28" ht="20.25" customHeight="1">
      <c r="A10" s="132"/>
      <c r="B10" s="166"/>
      <c r="C10" s="129"/>
      <c r="D10" s="129" t="s">
        <v>132</v>
      </c>
      <c r="E10" s="129"/>
      <c r="F10" s="129" t="s">
        <v>133</v>
      </c>
      <c r="G10" s="129"/>
      <c r="H10" s="129" t="s">
        <v>134</v>
      </c>
      <c r="I10" s="129"/>
      <c r="J10" s="129" t="s">
        <v>135</v>
      </c>
      <c r="K10" s="129"/>
      <c r="L10" s="129" t="s">
        <v>136</v>
      </c>
      <c r="M10" s="129"/>
      <c r="N10" s="129" t="s">
        <v>137</v>
      </c>
      <c r="O10" s="129"/>
      <c r="P10" s="129" t="s">
        <v>136</v>
      </c>
      <c r="Q10" s="129"/>
      <c r="R10" s="129" t="s">
        <v>138</v>
      </c>
      <c r="S10" s="129"/>
      <c r="T10" s="129" t="s">
        <v>139</v>
      </c>
      <c r="U10" s="129"/>
      <c r="V10" s="129" t="s">
        <v>140</v>
      </c>
      <c r="W10" s="129"/>
      <c r="X10" s="129" t="s">
        <v>141</v>
      </c>
      <c r="Y10" s="129"/>
      <c r="Z10" s="129" t="s">
        <v>142</v>
      </c>
      <c r="AA10" s="129"/>
      <c r="AB10" s="129" t="s">
        <v>140</v>
      </c>
    </row>
    <row r="11" spans="1:28" ht="20.25" customHeight="1">
      <c r="A11" s="132"/>
      <c r="B11" s="166"/>
      <c r="C11" s="166"/>
      <c r="D11" s="216" t="s">
        <v>9</v>
      </c>
      <c r="E11" s="216"/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16"/>
      <c r="Y11" s="216"/>
      <c r="Z11" s="216"/>
      <c r="AA11" s="216"/>
      <c r="AB11" s="216"/>
    </row>
    <row r="12" spans="1:28" ht="20.25" customHeight="1">
      <c r="A12" s="132" t="s">
        <v>212</v>
      </c>
      <c r="B12" s="166"/>
      <c r="C12" s="119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</row>
    <row r="13" spans="1:28" ht="20.25" customHeight="1">
      <c r="A13" s="132" t="s">
        <v>155</v>
      </c>
      <c r="B13" s="166"/>
      <c r="C13" s="12"/>
      <c r="D13" s="60">
        <v>817776</v>
      </c>
      <c r="E13" s="13"/>
      <c r="F13" s="60">
        <v>504943</v>
      </c>
      <c r="G13" s="56"/>
      <c r="H13" s="60">
        <v>17395</v>
      </c>
      <c r="I13" s="56"/>
      <c r="J13" s="60">
        <v>241706</v>
      </c>
      <c r="K13" s="56"/>
      <c r="L13" s="60">
        <v>166544</v>
      </c>
      <c r="M13" s="13"/>
      <c r="N13" s="60">
        <v>-73604</v>
      </c>
      <c r="O13" s="56"/>
      <c r="P13" s="60">
        <v>-17058</v>
      </c>
      <c r="Q13" s="13"/>
      <c r="R13" s="60">
        <v>1627</v>
      </c>
      <c r="S13" s="56"/>
      <c r="T13" s="13">
        <v>1375206</v>
      </c>
      <c r="U13" s="56"/>
      <c r="V13" s="56">
        <f>SUM(P13:T13)</f>
        <v>1359775</v>
      </c>
      <c r="W13" s="13"/>
      <c r="X13" s="56">
        <f>SUM(D13:N13)+V13</f>
        <v>3034535</v>
      </c>
      <c r="Y13" s="56"/>
      <c r="Z13" s="13">
        <v>551654</v>
      </c>
      <c r="AA13" s="56"/>
      <c r="AB13" s="56">
        <f>SUM(X13:Z13)</f>
        <v>3586189</v>
      </c>
    </row>
    <row r="14" spans="1:28" ht="20.25" hidden="1" customHeight="1">
      <c r="A14" s="132"/>
      <c r="C14" s="12"/>
      <c r="D14" s="60"/>
      <c r="E14" s="13"/>
      <c r="F14" s="60"/>
      <c r="G14" s="56"/>
      <c r="H14" s="60"/>
      <c r="I14" s="56"/>
      <c r="J14" s="60"/>
      <c r="K14" s="56"/>
      <c r="L14" s="60"/>
      <c r="M14" s="13"/>
      <c r="N14" s="60"/>
      <c r="O14" s="56"/>
      <c r="P14" s="60"/>
      <c r="Q14" s="13"/>
      <c r="R14" s="60"/>
      <c r="S14" s="56"/>
      <c r="T14" s="13"/>
      <c r="U14" s="56"/>
      <c r="V14" s="56"/>
      <c r="W14" s="13"/>
      <c r="X14" s="56"/>
      <c r="Y14" s="56"/>
      <c r="Z14" s="13"/>
      <c r="AA14" s="56"/>
      <c r="AB14" s="56"/>
    </row>
    <row r="15" spans="1:28" ht="20.25" hidden="1" customHeight="1">
      <c r="A15" s="132" t="s">
        <v>143</v>
      </c>
      <c r="B15" s="166"/>
      <c r="C15" s="12"/>
      <c r="D15" s="60"/>
      <c r="E15" s="13"/>
      <c r="F15" s="60"/>
      <c r="G15" s="56"/>
      <c r="H15" s="60"/>
      <c r="I15" s="56"/>
      <c r="J15" s="60"/>
      <c r="K15" s="56"/>
      <c r="L15" s="60"/>
      <c r="M15" s="13"/>
      <c r="N15" s="60"/>
      <c r="O15" s="56"/>
      <c r="P15" s="60"/>
      <c r="Q15" s="13"/>
      <c r="R15" s="60"/>
      <c r="S15" s="56"/>
      <c r="T15" s="13"/>
      <c r="U15" s="56"/>
      <c r="V15" s="56"/>
      <c r="W15" s="13"/>
      <c r="X15" s="56"/>
      <c r="Y15" s="56"/>
      <c r="Z15" s="13"/>
      <c r="AA15" s="56"/>
      <c r="AB15" s="56"/>
    </row>
    <row r="16" spans="1:28" ht="20.25" hidden="1" customHeight="1">
      <c r="A16" s="197" t="s">
        <v>144</v>
      </c>
      <c r="B16" s="166"/>
      <c r="C16" s="12"/>
      <c r="D16" s="60"/>
      <c r="E16" s="13"/>
      <c r="F16" s="60"/>
      <c r="G16" s="56"/>
      <c r="H16" s="60"/>
      <c r="I16" s="56"/>
      <c r="J16" s="60"/>
      <c r="K16" s="56"/>
      <c r="L16" s="60"/>
      <c r="M16" s="13"/>
      <c r="N16" s="60"/>
      <c r="O16" s="56"/>
      <c r="P16" s="60"/>
      <c r="Q16" s="13"/>
      <c r="R16" s="60"/>
      <c r="S16" s="56"/>
      <c r="T16" s="13"/>
      <c r="U16" s="56"/>
      <c r="V16" s="56"/>
      <c r="W16" s="13"/>
      <c r="X16" s="56"/>
      <c r="Y16" s="56"/>
      <c r="Z16" s="13"/>
      <c r="AA16" s="56"/>
      <c r="AB16" s="56"/>
    </row>
    <row r="17" spans="1:31" ht="20.25" hidden="1" customHeight="1">
      <c r="A17" s="115" t="s">
        <v>145</v>
      </c>
      <c r="B17" s="166">
        <v>8</v>
      </c>
      <c r="C17" s="48"/>
      <c r="D17" s="61"/>
      <c r="E17" s="62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</row>
    <row r="18" spans="1:31" ht="20.25" hidden="1" customHeight="1">
      <c r="A18" s="115" t="s">
        <v>146</v>
      </c>
      <c r="B18" s="166"/>
      <c r="C18" s="5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</row>
    <row r="19" spans="1:31" ht="20.25" hidden="1" customHeight="1">
      <c r="A19" s="132" t="s">
        <v>147</v>
      </c>
      <c r="B19" s="166"/>
      <c r="C19" s="46"/>
      <c r="D19" s="63"/>
      <c r="E19" s="64"/>
      <c r="F19" s="63"/>
      <c r="G19" s="65"/>
      <c r="H19" s="63"/>
      <c r="I19" s="65"/>
      <c r="J19" s="63"/>
      <c r="K19" s="65"/>
      <c r="L19" s="63"/>
      <c r="M19" s="64"/>
      <c r="N19" s="63"/>
      <c r="O19" s="64"/>
      <c r="P19" s="63"/>
      <c r="Q19" s="65"/>
      <c r="R19" s="63"/>
      <c r="S19" s="65"/>
      <c r="T19" s="63"/>
      <c r="U19" s="65"/>
      <c r="V19" s="63"/>
      <c r="W19" s="64"/>
      <c r="X19" s="63"/>
      <c r="Y19" s="64"/>
      <c r="Z19" s="63"/>
      <c r="AA19" s="64"/>
      <c r="AB19" s="63"/>
    </row>
    <row r="20" spans="1:31" ht="20.25" hidden="1" customHeight="1">
      <c r="A20" s="132"/>
      <c r="C20" s="12"/>
      <c r="D20" s="60"/>
      <c r="E20" s="13"/>
      <c r="F20" s="60"/>
      <c r="G20" s="56"/>
      <c r="H20" s="60"/>
      <c r="I20" s="56"/>
      <c r="J20" s="60"/>
      <c r="K20" s="56"/>
      <c r="L20" s="60"/>
      <c r="M20" s="13"/>
      <c r="N20" s="60"/>
      <c r="O20" s="56"/>
      <c r="P20" s="60"/>
      <c r="Q20" s="13"/>
      <c r="R20" s="60"/>
      <c r="S20" s="56"/>
      <c r="T20" s="13"/>
      <c r="U20" s="56"/>
      <c r="V20" s="56"/>
      <c r="W20" s="13"/>
      <c r="X20" s="56"/>
      <c r="Y20" s="56"/>
      <c r="Z20" s="13"/>
      <c r="AA20" s="56"/>
      <c r="AB20" s="56"/>
    </row>
    <row r="21" spans="1:31" ht="20.25" hidden="1" customHeight="1">
      <c r="A21" s="177" t="s">
        <v>148</v>
      </c>
      <c r="B21" s="190"/>
      <c r="C21" s="12"/>
      <c r="D21" s="56"/>
      <c r="E21" s="13"/>
      <c r="F21" s="56"/>
      <c r="G21" s="56"/>
      <c r="H21" s="56"/>
      <c r="I21" s="56"/>
      <c r="J21" s="56"/>
      <c r="K21" s="56"/>
      <c r="L21" s="56"/>
      <c r="M21" s="13"/>
      <c r="N21" s="56"/>
      <c r="O21" s="13"/>
      <c r="P21" s="56"/>
      <c r="Q21" s="56"/>
      <c r="R21" s="56"/>
      <c r="S21" s="13"/>
      <c r="T21" s="13"/>
      <c r="U21" s="13"/>
      <c r="V21" s="56"/>
      <c r="W21" s="13"/>
      <c r="X21" s="56"/>
      <c r="Y21" s="13"/>
      <c r="Z21" s="56"/>
      <c r="AA21" s="13"/>
      <c r="AB21" s="56"/>
    </row>
    <row r="22" spans="1:31" ht="20.25" hidden="1" customHeight="1">
      <c r="A22" t="s">
        <v>149</v>
      </c>
      <c r="B22" s="166"/>
      <c r="C22" s="51"/>
      <c r="D22" s="61"/>
      <c r="E22" s="61"/>
      <c r="F22" s="61"/>
      <c r="G22" s="61"/>
      <c r="H22" s="61"/>
      <c r="I22" s="56"/>
      <c r="J22" s="55"/>
      <c r="K22" s="56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</row>
    <row r="23" spans="1:31" ht="20.25" hidden="1" customHeight="1">
      <c r="A23" s="169" t="s">
        <v>150</v>
      </c>
      <c r="B23" s="166"/>
      <c r="C23" s="54"/>
      <c r="D23" s="66"/>
      <c r="E23" s="56"/>
      <c r="F23" s="66"/>
      <c r="G23" s="56"/>
      <c r="H23" s="66"/>
      <c r="I23" s="56"/>
      <c r="J23" s="66"/>
      <c r="K23" s="56"/>
      <c r="L23" s="66"/>
      <c r="M23" s="56"/>
      <c r="N23" s="66"/>
      <c r="O23" s="56"/>
      <c r="P23" s="66"/>
      <c r="Q23" s="56"/>
      <c r="R23" s="66"/>
      <c r="S23" s="56"/>
      <c r="T23" s="66"/>
      <c r="U23" s="56"/>
      <c r="V23" s="66"/>
      <c r="W23" s="13"/>
      <c r="X23" s="66"/>
      <c r="Y23" s="13"/>
      <c r="Z23" s="66"/>
      <c r="AA23" s="13"/>
      <c r="AB23" s="66"/>
    </row>
    <row r="24" spans="1:31" ht="20.25" customHeight="1">
      <c r="B24" s="166"/>
      <c r="C24" s="12"/>
      <c r="D24" s="67"/>
      <c r="E24" s="13"/>
      <c r="F24" s="67"/>
      <c r="G24" s="56"/>
      <c r="H24" s="67"/>
      <c r="I24" s="56"/>
      <c r="J24" s="56"/>
      <c r="K24" s="56"/>
      <c r="L24" s="67"/>
      <c r="M24" s="13"/>
      <c r="N24" s="56"/>
      <c r="O24" s="13"/>
      <c r="P24" s="56"/>
      <c r="Q24" s="56"/>
      <c r="R24" s="67"/>
      <c r="S24" s="13"/>
      <c r="T24" s="67"/>
      <c r="U24" s="13"/>
      <c r="V24" s="56"/>
      <c r="W24" s="13"/>
      <c r="X24" s="56"/>
      <c r="Y24" s="13"/>
      <c r="Z24" s="67"/>
      <c r="AA24" s="13"/>
      <c r="AB24" s="56"/>
    </row>
    <row r="25" spans="1:31" ht="20.25" customHeight="1">
      <c r="A25" s="169" t="s">
        <v>151</v>
      </c>
      <c r="B25" s="191"/>
      <c r="C25" s="29"/>
      <c r="D25" s="57"/>
      <c r="E25" s="55"/>
      <c r="F25" s="57"/>
      <c r="G25" s="68"/>
      <c r="H25" s="57"/>
      <c r="I25" s="68"/>
      <c r="J25" s="69"/>
      <c r="K25" s="68"/>
      <c r="L25" s="57"/>
      <c r="M25" s="55"/>
      <c r="N25" s="69"/>
      <c r="O25" s="55"/>
      <c r="P25" s="69"/>
      <c r="Q25" s="68"/>
      <c r="R25" s="57"/>
      <c r="S25" s="55"/>
      <c r="T25" s="57"/>
      <c r="U25" s="55"/>
      <c r="V25" s="69"/>
      <c r="W25" s="55"/>
      <c r="X25" s="70"/>
      <c r="Y25" s="55"/>
      <c r="Z25" s="57"/>
      <c r="AA25" s="55"/>
      <c r="AB25" s="70"/>
    </row>
    <row r="26" spans="1:31" ht="20.25" customHeight="1">
      <c r="A26" s="87" t="s">
        <v>152</v>
      </c>
      <c r="B26" s="166"/>
      <c r="C26" s="51"/>
      <c r="D26" s="61">
        <v>0</v>
      </c>
      <c r="E26" s="61"/>
      <c r="F26" s="61">
        <v>0</v>
      </c>
      <c r="G26" s="61"/>
      <c r="H26" s="61">
        <v>0</v>
      </c>
      <c r="I26" s="61"/>
      <c r="J26" s="61">
        <v>0</v>
      </c>
      <c r="K26" s="61"/>
      <c r="L26" s="61">
        <v>0</v>
      </c>
      <c r="M26" s="61"/>
      <c r="N26" s="61">
        <f>'SI-4'!F42</f>
        <v>-54514</v>
      </c>
      <c r="O26" s="61"/>
      <c r="P26" s="61">
        <v>0</v>
      </c>
      <c r="Q26" s="61"/>
      <c r="R26" s="61">
        <v>0</v>
      </c>
      <c r="S26" s="61"/>
      <c r="T26" s="61">
        <v>0</v>
      </c>
      <c r="U26" s="61"/>
      <c r="V26" s="55">
        <f>SUM(P26:T26)</f>
        <v>0</v>
      </c>
      <c r="W26" s="4"/>
      <c r="X26" s="55">
        <f>SUM(D26:N26)+V26</f>
        <v>-54514</v>
      </c>
      <c r="Y26" s="61"/>
      <c r="Z26" s="61">
        <f>'SI-4'!F43</f>
        <v>-22443</v>
      </c>
      <c r="AA26" s="61"/>
      <c r="AB26" s="55">
        <f>SUM(X26:Z26)</f>
        <v>-76957</v>
      </c>
      <c r="AC26" s="33"/>
    </row>
    <row r="27" spans="1:31" ht="20.25" customHeight="1">
      <c r="A27" s="87" t="s">
        <v>153</v>
      </c>
      <c r="B27" s="166"/>
      <c r="C27" s="51"/>
      <c r="D27" s="61">
        <v>0</v>
      </c>
      <c r="E27" s="61"/>
      <c r="F27" s="61">
        <v>0</v>
      </c>
      <c r="G27" s="61"/>
      <c r="H27" s="61">
        <v>0</v>
      </c>
      <c r="I27" s="61"/>
      <c r="J27" s="61">
        <v>0</v>
      </c>
      <c r="K27" s="61"/>
      <c r="L27" s="61">
        <v>0</v>
      </c>
      <c r="M27" s="61"/>
      <c r="N27" s="61">
        <v>0</v>
      </c>
      <c r="O27" s="61"/>
      <c r="P27" s="61">
        <v>-592</v>
      </c>
      <c r="Q27" s="61"/>
      <c r="R27" s="61">
        <v>0</v>
      </c>
      <c r="S27" s="61"/>
      <c r="T27" s="61">
        <v>0</v>
      </c>
      <c r="U27" s="61"/>
      <c r="V27" s="55">
        <f>SUM(P27:T27)</f>
        <v>-592</v>
      </c>
      <c r="W27" s="4"/>
      <c r="X27" s="55">
        <f>SUM(D27:N27)+V27</f>
        <v>-592</v>
      </c>
      <c r="Y27" s="61"/>
      <c r="Z27" s="61">
        <v>-1042</v>
      </c>
      <c r="AA27" s="61"/>
      <c r="AB27" s="55">
        <f>SUM(X27:Z27)</f>
        <v>-1634</v>
      </c>
      <c r="AC27" s="33"/>
    </row>
    <row r="28" spans="1:31" ht="20.25" customHeight="1">
      <c r="A28" s="169" t="s">
        <v>104</v>
      </c>
      <c r="B28" s="190"/>
      <c r="C28" s="54"/>
      <c r="D28" s="63">
        <f>SUM(D26:D27)</f>
        <v>0</v>
      </c>
      <c r="E28" s="65"/>
      <c r="F28" s="63">
        <f>SUM(F26:F27)</f>
        <v>0</v>
      </c>
      <c r="G28" s="65"/>
      <c r="H28" s="63">
        <f>SUM(H26:H27)</f>
        <v>0</v>
      </c>
      <c r="I28" s="65"/>
      <c r="J28" s="63">
        <f>SUM(J26:J27)</f>
        <v>0</v>
      </c>
      <c r="K28" s="65"/>
      <c r="L28" s="63">
        <f>SUM(L26:L27)</f>
        <v>0</v>
      </c>
      <c r="M28" s="13"/>
      <c r="N28" s="63">
        <f>SUM(N26:N27)</f>
        <v>-54514</v>
      </c>
      <c r="O28" s="13"/>
      <c r="P28" s="63">
        <f>SUM(P26:P27)</f>
        <v>-592</v>
      </c>
      <c r="Q28" s="56"/>
      <c r="R28" s="63">
        <f>SUM(R26:R27)</f>
        <v>0</v>
      </c>
      <c r="S28" s="65"/>
      <c r="T28" s="63">
        <f>SUM(T26:T27)</f>
        <v>0</v>
      </c>
      <c r="U28" s="13"/>
      <c r="V28" s="63">
        <f>SUM(V26:V27)</f>
        <v>-592</v>
      </c>
      <c r="W28" s="13"/>
      <c r="X28" s="63">
        <f>SUM(X26:X27)</f>
        <v>-55106</v>
      </c>
      <c r="Y28" s="13"/>
      <c r="Z28" s="63">
        <f>SUM(Z26:Z27)</f>
        <v>-23485</v>
      </c>
      <c r="AA28" s="13"/>
      <c r="AB28" s="63">
        <f>SUM(AB26:AB27)</f>
        <v>-78591</v>
      </c>
      <c r="AC28" s="33"/>
    </row>
    <row r="29" spans="1:31" ht="20.25" customHeight="1">
      <c r="B29" s="166"/>
      <c r="C29" s="12"/>
      <c r="D29" s="72"/>
      <c r="E29" s="13"/>
      <c r="F29" s="72"/>
      <c r="G29" s="56"/>
      <c r="H29" s="72"/>
      <c r="I29" s="56"/>
      <c r="J29" s="72"/>
      <c r="K29" s="56"/>
      <c r="L29" s="72"/>
      <c r="M29" s="13"/>
      <c r="N29" s="56"/>
      <c r="O29" s="13"/>
      <c r="P29" s="56"/>
      <c r="Q29" s="56"/>
      <c r="R29" s="72"/>
      <c r="S29" s="13"/>
      <c r="T29" s="72"/>
      <c r="U29" s="13"/>
      <c r="V29" s="56"/>
      <c r="W29" s="13"/>
      <c r="X29" s="56"/>
      <c r="Y29" s="13"/>
      <c r="Z29" s="71"/>
      <c r="AA29" s="13"/>
      <c r="AB29" s="56"/>
    </row>
    <row r="30" spans="1:31" ht="20.25" customHeight="1">
      <c r="A30" s="87" t="s">
        <v>154</v>
      </c>
      <c r="B30" s="166"/>
      <c r="C30" s="51"/>
      <c r="D30" s="61">
        <v>0</v>
      </c>
      <c r="E30" s="61"/>
      <c r="F30" s="61">
        <v>0</v>
      </c>
      <c r="G30" s="61"/>
      <c r="H30" s="61">
        <v>0</v>
      </c>
      <c r="I30" s="61"/>
      <c r="J30" s="61">
        <v>0</v>
      </c>
      <c r="K30" s="61"/>
      <c r="L30" s="61">
        <v>0</v>
      </c>
      <c r="M30" s="61"/>
      <c r="N30" s="61">
        <v>6513</v>
      </c>
      <c r="O30" s="61"/>
      <c r="P30" s="61">
        <v>0</v>
      </c>
      <c r="Q30" s="61"/>
      <c r="R30" s="61">
        <v>0</v>
      </c>
      <c r="S30" s="61"/>
      <c r="T30" s="61">
        <v>-6513</v>
      </c>
      <c r="U30" s="61"/>
      <c r="V30" s="61">
        <f>SUM(P30:T30)</f>
        <v>-6513</v>
      </c>
      <c r="W30" s="61"/>
      <c r="X30" s="61">
        <f>SUM(D30:N30)+V30</f>
        <v>0</v>
      </c>
      <c r="Y30" s="61"/>
      <c r="Z30" s="61">
        <v>0</v>
      </c>
      <c r="AA30" s="61"/>
      <c r="AB30" s="61">
        <f>SUM(X30:Z30)</f>
        <v>0</v>
      </c>
    </row>
    <row r="31" spans="1:31" ht="20.9" customHeight="1" thickBot="1">
      <c r="A31" s="169" t="s">
        <v>213</v>
      </c>
      <c r="B31" s="166"/>
      <c r="C31" s="46"/>
      <c r="D31" s="73">
        <f>D13+D28+D30</f>
        <v>817776</v>
      </c>
      <c r="E31" s="64"/>
      <c r="F31" s="73">
        <f>F13+F28+F30</f>
        <v>504943</v>
      </c>
      <c r="G31" s="65"/>
      <c r="H31" s="73">
        <f>H13+H28+H30</f>
        <v>17395</v>
      </c>
      <c r="I31" s="65"/>
      <c r="J31" s="73">
        <f>J13+J28+J30</f>
        <v>241706</v>
      </c>
      <c r="K31" s="65"/>
      <c r="L31" s="73">
        <f>L13+L28+L30</f>
        <v>166544</v>
      </c>
      <c r="M31" s="65"/>
      <c r="N31" s="73">
        <f>N13+N28+N30</f>
        <v>-121605</v>
      </c>
      <c r="O31" s="65"/>
      <c r="P31" s="73">
        <f>P13+P28+P30</f>
        <v>-17650</v>
      </c>
      <c r="Q31" s="65"/>
      <c r="R31" s="73">
        <f>R13+R28+R30</f>
        <v>1627</v>
      </c>
      <c r="S31" s="65"/>
      <c r="T31" s="73">
        <f>T13+T28+T30</f>
        <v>1368693</v>
      </c>
      <c r="U31" s="65"/>
      <c r="V31" s="73">
        <f>V13+V28+V30</f>
        <v>1352670</v>
      </c>
      <c r="W31" s="65"/>
      <c r="X31" s="73">
        <f>X13+X28+X30</f>
        <v>2979429</v>
      </c>
      <c r="Y31" s="65"/>
      <c r="Z31" s="73">
        <f>Z13+Z28+Z30</f>
        <v>528169</v>
      </c>
      <c r="AA31" s="65"/>
      <c r="AB31" s="73">
        <f>AB13+AB28+AB30</f>
        <v>3507598</v>
      </c>
      <c r="AD31" s="198"/>
      <c r="AE31" s="198"/>
    </row>
    <row r="32" spans="1:31" ht="14.5" thickTop="1">
      <c r="B32" s="166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4"/>
    </row>
    <row r="33" spans="1:31" ht="20.25" customHeight="1">
      <c r="A33" s="132" t="s">
        <v>214</v>
      </c>
      <c r="B33" s="166"/>
      <c r="C33" s="119"/>
      <c r="D33" s="105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</row>
    <row r="34" spans="1:31" ht="20.25" customHeight="1">
      <c r="A34" s="132" t="s">
        <v>215</v>
      </c>
      <c r="B34" s="166"/>
      <c r="C34" s="12"/>
      <c r="D34" s="60">
        <v>817776</v>
      </c>
      <c r="E34" s="13"/>
      <c r="F34" s="60">
        <v>504943</v>
      </c>
      <c r="G34" s="56"/>
      <c r="H34" s="60">
        <v>17395</v>
      </c>
      <c r="I34" s="56"/>
      <c r="J34" s="60">
        <v>147432</v>
      </c>
      <c r="K34" s="56"/>
      <c r="L34" s="60">
        <v>170459</v>
      </c>
      <c r="M34" s="13"/>
      <c r="N34" s="60">
        <f>-243787-1</f>
        <v>-243788</v>
      </c>
      <c r="O34" s="56"/>
      <c r="P34" s="60">
        <v>-16862</v>
      </c>
      <c r="Q34" s="13"/>
      <c r="R34" s="60">
        <v>1627</v>
      </c>
      <c r="S34" s="56"/>
      <c r="T34" s="13">
        <v>1458227</v>
      </c>
      <c r="U34" s="56"/>
      <c r="V34" s="56">
        <f>SUM(P34:T34)</f>
        <v>1442992</v>
      </c>
      <c r="W34" s="13"/>
      <c r="X34" s="56">
        <f>SUM(D34:N34)+V34</f>
        <v>2857209</v>
      </c>
      <c r="Y34" s="56"/>
      <c r="Z34" s="13">
        <v>566953</v>
      </c>
      <c r="AA34" s="56"/>
      <c r="AB34" s="56">
        <f>SUM(X34:Z34)</f>
        <v>3424162</v>
      </c>
    </row>
    <row r="35" spans="1:31" ht="20.25" customHeight="1">
      <c r="A35" s="169"/>
      <c r="B35"/>
      <c r="C35" s="12"/>
      <c r="D35" s="67"/>
      <c r="E35" s="13"/>
      <c r="F35" s="67"/>
      <c r="G35" s="56"/>
      <c r="H35" s="67"/>
      <c r="I35" s="56"/>
      <c r="J35" s="56"/>
      <c r="K35" s="56"/>
      <c r="L35" s="67"/>
      <c r="M35" s="13"/>
      <c r="N35" s="56"/>
      <c r="O35" s="13"/>
      <c r="P35" s="56"/>
      <c r="Q35" s="56"/>
      <c r="R35" s="67"/>
      <c r="S35" s="13"/>
      <c r="T35" s="67"/>
      <c r="U35" s="13"/>
      <c r="V35" s="56"/>
      <c r="W35" s="13"/>
      <c r="X35" s="56"/>
      <c r="Y35" s="13"/>
      <c r="Z35" s="67"/>
      <c r="AA35" s="13"/>
      <c r="AB35" s="56"/>
    </row>
    <row r="36" spans="1:31" ht="20.25" hidden="1" customHeight="1">
      <c r="A36" s="132" t="s">
        <v>143</v>
      </c>
      <c r="B36" s="166"/>
      <c r="C36" s="12"/>
      <c r="D36" s="60"/>
      <c r="E36" s="13"/>
      <c r="F36" s="60"/>
      <c r="G36" s="56"/>
      <c r="H36" s="60"/>
      <c r="I36" s="56"/>
      <c r="J36" s="60"/>
      <c r="K36" s="56"/>
      <c r="L36" s="60"/>
      <c r="M36" s="13"/>
      <c r="N36" s="60"/>
      <c r="O36" s="56"/>
      <c r="P36" s="60"/>
      <c r="Q36" s="13"/>
      <c r="R36" s="60"/>
      <c r="S36" s="56"/>
      <c r="T36" s="13"/>
      <c r="U36" s="56"/>
      <c r="V36" s="56"/>
      <c r="W36" s="13"/>
      <c r="X36" s="56"/>
      <c r="Y36" s="56"/>
      <c r="Z36" s="13"/>
      <c r="AA36" s="56"/>
      <c r="AB36" s="56"/>
    </row>
    <row r="37" spans="1:31" ht="20.25" hidden="1" customHeight="1">
      <c r="A37" s="177" t="s">
        <v>148</v>
      </c>
      <c r="B37" s="190"/>
      <c r="C37" s="12"/>
      <c r="D37" s="56"/>
      <c r="E37" s="13"/>
      <c r="F37" s="56"/>
      <c r="G37" s="56"/>
      <c r="H37" s="56"/>
      <c r="I37" s="56"/>
      <c r="J37" s="56"/>
      <c r="K37" s="56"/>
      <c r="L37" s="56"/>
      <c r="M37" s="13"/>
      <c r="N37" s="56"/>
      <c r="O37" s="13"/>
      <c r="P37" s="56"/>
      <c r="Q37" s="56"/>
      <c r="R37" s="56"/>
      <c r="S37" s="13"/>
      <c r="T37" s="13"/>
      <c r="U37" s="13"/>
      <c r="V37" s="56"/>
      <c r="W37" s="13"/>
      <c r="X37" s="56"/>
      <c r="Y37" s="13"/>
      <c r="Z37" s="56"/>
      <c r="AA37" s="13"/>
      <c r="AB37" s="56"/>
    </row>
    <row r="38" spans="1:31" ht="20.25" hidden="1" customHeight="1">
      <c r="A38" t="s">
        <v>208</v>
      </c>
      <c r="B38" s="166">
        <v>4</v>
      </c>
      <c r="C38" s="5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</row>
    <row r="39" spans="1:31" ht="20.25" hidden="1" customHeight="1">
      <c r="A39" s="169" t="s">
        <v>150</v>
      </c>
      <c r="B39" s="166"/>
      <c r="C39" s="54"/>
      <c r="D39" s="66"/>
      <c r="E39" s="56"/>
      <c r="F39" s="66"/>
      <c r="G39" s="56"/>
      <c r="H39" s="66"/>
      <c r="I39" s="56"/>
      <c r="J39" s="66"/>
      <c r="K39" s="56"/>
      <c r="L39" s="66"/>
      <c r="M39" s="56"/>
      <c r="N39" s="66"/>
      <c r="O39" s="56"/>
      <c r="P39" s="66"/>
      <c r="Q39" s="56"/>
      <c r="R39" s="66"/>
      <c r="S39" s="56"/>
      <c r="T39" s="66"/>
      <c r="U39" s="56"/>
      <c r="V39" s="66"/>
      <c r="W39" s="13"/>
      <c r="X39" s="66"/>
      <c r="Y39" s="13"/>
      <c r="Z39" s="66"/>
      <c r="AA39" s="13"/>
      <c r="AB39" s="66"/>
    </row>
    <row r="40" spans="1:31" ht="20.25" hidden="1" customHeight="1">
      <c r="B40" s="166"/>
      <c r="C40" s="12"/>
      <c r="D40" s="67"/>
      <c r="E40" s="13"/>
      <c r="F40" s="67"/>
      <c r="G40" s="56"/>
      <c r="H40" s="67"/>
      <c r="I40" s="56"/>
      <c r="J40" s="56"/>
      <c r="K40" s="56"/>
      <c r="L40" s="67"/>
      <c r="M40" s="13"/>
      <c r="N40" s="56"/>
      <c r="O40" s="13"/>
      <c r="P40" s="56"/>
      <c r="Q40" s="56"/>
      <c r="R40" s="67"/>
      <c r="S40" s="13"/>
      <c r="T40" s="67"/>
      <c r="U40" s="13"/>
      <c r="V40" s="56"/>
      <c r="W40" s="13"/>
      <c r="X40" s="56"/>
      <c r="Y40" s="13"/>
      <c r="Z40" s="67"/>
      <c r="AA40" s="13"/>
      <c r="AB40" s="56"/>
    </row>
    <row r="41" spans="1:31" ht="20.25" customHeight="1">
      <c r="A41" s="169" t="s">
        <v>151</v>
      </c>
      <c r="B41" s="166"/>
      <c r="C41" s="29"/>
      <c r="D41" s="57"/>
      <c r="E41" s="55"/>
      <c r="F41" s="57"/>
      <c r="G41" s="68"/>
      <c r="H41" s="57"/>
      <c r="I41" s="68"/>
      <c r="J41" s="69"/>
      <c r="K41" s="68"/>
      <c r="L41" s="57"/>
      <c r="M41" s="55"/>
      <c r="N41" s="69"/>
      <c r="O41" s="55"/>
      <c r="P41" s="69"/>
      <c r="Q41" s="68"/>
      <c r="R41" s="57"/>
      <c r="S41" s="55"/>
      <c r="T41" s="57"/>
      <c r="U41" s="55"/>
      <c r="V41" s="69"/>
      <c r="W41" s="55"/>
      <c r="X41" s="70"/>
      <c r="Y41" s="55"/>
      <c r="Z41" s="57"/>
      <c r="AA41" s="55"/>
      <c r="AB41" s="70"/>
    </row>
    <row r="42" spans="1:31" ht="20.25" customHeight="1">
      <c r="A42" s="87" t="s">
        <v>152</v>
      </c>
      <c r="B42" s="166"/>
      <c r="C42" s="51"/>
      <c r="D42" s="61">
        <v>0</v>
      </c>
      <c r="E42" s="61"/>
      <c r="F42" s="61">
        <v>0</v>
      </c>
      <c r="G42" s="61"/>
      <c r="H42" s="61">
        <v>0</v>
      </c>
      <c r="I42" s="61"/>
      <c r="J42" s="61">
        <v>0</v>
      </c>
      <c r="K42" s="61"/>
      <c r="L42" s="61">
        <v>0</v>
      </c>
      <c r="M42" s="61"/>
      <c r="N42" s="61">
        <f>'SI-4'!D42</f>
        <v>-13249</v>
      </c>
      <c r="O42" s="61"/>
      <c r="P42" s="61">
        <v>0</v>
      </c>
      <c r="Q42" s="61"/>
      <c r="R42" s="61">
        <v>0</v>
      </c>
      <c r="S42" s="61"/>
      <c r="T42" s="61">
        <v>0</v>
      </c>
      <c r="U42" s="61"/>
      <c r="V42" s="55">
        <f>SUM(P42:T42)</f>
        <v>0</v>
      </c>
      <c r="W42" s="4"/>
      <c r="X42" s="55">
        <f>SUM(D42:N42)+V42</f>
        <v>-13249</v>
      </c>
      <c r="Y42" s="61"/>
      <c r="Z42" s="61">
        <f>'SI-4'!D43</f>
        <v>-2920</v>
      </c>
      <c r="AA42" s="61"/>
      <c r="AB42" s="55">
        <f>SUM(X42:Z42)</f>
        <v>-16169</v>
      </c>
      <c r="AC42" s="33"/>
    </row>
    <row r="43" spans="1:31" ht="20.25" customHeight="1">
      <c r="A43" s="87" t="s">
        <v>153</v>
      </c>
      <c r="B43" s="166"/>
      <c r="C43" s="51"/>
      <c r="D43" s="61">
        <v>0</v>
      </c>
      <c r="E43" s="61"/>
      <c r="F43" s="61">
        <v>0</v>
      </c>
      <c r="G43" s="61"/>
      <c r="H43" s="61">
        <v>0</v>
      </c>
      <c r="I43" s="61"/>
      <c r="J43" s="61">
        <v>0</v>
      </c>
      <c r="K43" s="61"/>
      <c r="L43" s="61">
        <v>0</v>
      </c>
      <c r="M43" s="61"/>
      <c r="N43" s="61">
        <v>0</v>
      </c>
      <c r="O43" s="61"/>
      <c r="P43" s="61">
        <v>375</v>
      </c>
      <c r="Q43" s="61"/>
      <c r="R43" s="61">
        <v>0</v>
      </c>
      <c r="S43" s="61"/>
      <c r="T43" s="61">
        <v>0</v>
      </c>
      <c r="U43" s="61"/>
      <c r="V43" s="55">
        <f>SUM(P43:T43)</f>
        <v>375</v>
      </c>
      <c r="W43" s="4"/>
      <c r="X43" s="55">
        <f>SUM(D43:N43)+V43</f>
        <v>375</v>
      </c>
      <c r="Y43" s="61"/>
      <c r="Z43" s="61">
        <v>135</v>
      </c>
      <c r="AA43" s="61"/>
      <c r="AB43" s="55">
        <f>SUM(X43:Z43)</f>
        <v>510</v>
      </c>
      <c r="AC43" s="33"/>
    </row>
    <row r="44" spans="1:31" ht="20.25" customHeight="1">
      <c r="A44" s="169" t="s">
        <v>104</v>
      </c>
      <c r="B44" s="166"/>
      <c r="C44" s="54"/>
      <c r="D44" s="63">
        <f>SUM(D42:D43)</f>
        <v>0</v>
      </c>
      <c r="E44" s="65"/>
      <c r="F44" s="63">
        <f>SUM(F42:F43)</f>
        <v>0</v>
      </c>
      <c r="G44" s="65"/>
      <c r="H44" s="63">
        <f>SUM(H42:H43)</f>
        <v>0</v>
      </c>
      <c r="I44" s="65"/>
      <c r="J44" s="63">
        <f>SUM(J42:J43)</f>
        <v>0</v>
      </c>
      <c r="K44" s="65"/>
      <c r="L44" s="63">
        <f>SUM(L42:L43)</f>
        <v>0</v>
      </c>
      <c r="M44" s="13"/>
      <c r="N44" s="63">
        <f>SUM(N42:N43)</f>
        <v>-13249</v>
      </c>
      <c r="O44" s="13"/>
      <c r="P44" s="63">
        <f>SUM(P42:P43)</f>
        <v>375</v>
      </c>
      <c r="Q44" s="56"/>
      <c r="R44" s="63">
        <f>SUM(R42:R43)</f>
        <v>0</v>
      </c>
      <c r="S44" s="65"/>
      <c r="T44" s="63">
        <f>SUM(T42:T43)</f>
        <v>0</v>
      </c>
      <c r="U44" s="13"/>
      <c r="V44" s="63">
        <f>SUM(V42:V43)</f>
        <v>375</v>
      </c>
      <c r="W44" s="13"/>
      <c r="X44" s="63">
        <f>SUM(X42:X43)</f>
        <v>-12874</v>
      </c>
      <c r="Y44" s="13"/>
      <c r="Z44" s="63">
        <f>SUM(Z42:Z43)</f>
        <v>-2785</v>
      </c>
      <c r="AA44" s="13"/>
      <c r="AB44" s="63">
        <f>SUM(AB42:AB43)</f>
        <v>-15659</v>
      </c>
      <c r="AC44" s="33"/>
    </row>
    <row r="45" spans="1:31" ht="20.25" customHeight="1">
      <c r="B45" s="166"/>
      <c r="C45" s="12"/>
      <c r="D45" s="72"/>
      <c r="E45" s="13"/>
      <c r="F45" s="72"/>
      <c r="G45" s="56"/>
      <c r="H45" s="72"/>
      <c r="I45" s="56"/>
      <c r="J45" s="72"/>
      <c r="K45" s="56"/>
      <c r="L45" s="72"/>
      <c r="M45" s="13"/>
      <c r="N45" s="56"/>
      <c r="O45" s="13"/>
      <c r="P45" s="56"/>
      <c r="Q45" s="56"/>
      <c r="R45" s="72"/>
      <c r="S45" s="13"/>
      <c r="T45" s="72"/>
      <c r="U45" s="13"/>
      <c r="V45" s="56"/>
      <c r="W45" s="13"/>
      <c r="X45" s="56"/>
      <c r="Y45" s="13"/>
      <c r="Z45" s="71"/>
      <c r="AA45" s="13"/>
      <c r="AB45" s="56"/>
    </row>
    <row r="46" spans="1:31" ht="20.25" customHeight="1">
      <c r="A46" s="87" t="s">
        <v>154</v>
      </c>
      <c r="B46" s="166"/>
      <c r="C46" s="51"/>
      <c r="D46" s="61">
        <v>0</v>
      </c>
      <c r="E46" s="61"/>
      <c r="F46" s="61">
        <v>0</v>
      </c>
      <c r="G46" s="61"/>
      <c r="H46" s="61">
        <v>0</v>
      </c>
      <c r="I46" s="61"/>
      <c r="J46" s="61">
        <v>0</v>
      </c>
      <c r="K46" s="61"/>
      <c r="L46" s="61">
        <v>0</v>
      </c>
      <c r="M46" s="61"/>
      <c r="N46" s="61">
        <v>8931</v>
      </c>
      <c r="O46" s="61"/>
      <c r="P46" s="61">
        <v>0</v>
      </c>
      <c r="Q46" s="61"/>
      <c r="R46" s="61">
        <v>0</v>
      </c>
      <c r="S46" s="61"/>
      <c r="T46" s="61">
        <f>-N46</f>
        <v>-8931</v>
      </c>
      <c r="U46" s="61"/>
      <c r="V46" s="61">
        <f>SUM(P46:T46)</f>
        <v>-8931</v>
      </c>
      <c r="W46" s="61"/>
      <c r="X46" s="61">
        <f>SUM(D46:N46)+V46</f>
        <v>0</v>
      </c>
      <c r="Y46" s="61"/>
      <c r="Z46" s="61">
        <v>0</v>
      </c>
      <c r="AA46" s="61"/>
      <c r="AB46" s="61">
        <f>SUM(X46:Z46)</f>
        <v>0</v>
      </c>
    </row>
    <row r="47" spans="1:31" ht="20.9" customHeight="1" thickBot="1">
      <c r="A47" s="169" t="s">
        <v>216</v>
      </c>
      <c r="B47" s="166"/>
      <c r="C47" s="46"/>
      <c r="D47" s="73">
        <f>D34+D44+D46</f>
        <v>817776</v>
      </c>
      <c r="E47" s="64"/>
      <c r="F47" s="73">
        <f>F34+F44+F46</f>
        <v>504943</v>
      </c>
      <c r="G47" s="65"/>
      <c r="H47" s="73">
        <f>H34+H44+H46</f>
        <v>17395</v>
      </c>
      <c r="I47" s="65"/>
      <c r="J47" s="73">
        <f>J34+J44+J46</f>
        <v>147432</v>
      </c>
      <c r="K47" s="65"/>
      <c r="L47" s="73">
        <f>L34+L44+L46</f>
        <v>170459</v>
      </c>
      <c r="M47" s="65"/>
      <c r="N47" s="73">
        <f>N34+N44+N46</f>
        <v>-248106</v>
      </c>
      <c r="O47" s="65"/>
      <c r="P47" s="73">
        <f>P34+P44+P46</f>
        <v>-16487</v>
      </c>
      <c r="Q47" s="65"/>
      <c r="R47" s="73">
        <f>R34+R44+R46</f>
        <v>1627</v>
      </c>
      <c r="S47" s="65"/>
      <c r="T47" s="73">
        <f>T34+T44+T46</f>
        <v>1449296</v>
      </c>
      <c r="U47" s="65"/>
      <c r="V47" s="73">
        <f>V34+V44+V46</f>
        <v>1434436</v>
      </c>
      <c r="W47" s="65"/>
      <c r="X47" s="73">
        <f>X34+X44+X46</f>
        <v>2844335</v>
      </c>
      <c r="Y47" s="65"/>
      <c r="Z47" s="73">
        <f>Z34+Z44+Z46</f>
        <v>564168</v>
      </c>
      <c r="AA47" s="65"/>
      <c r="AB47" s="73">
        <f>AB34+AB44+AB46</f>
        <v>3408503</v>
      </c>
      <c r="AD47" s="198"/>
      <c r="AE47" s="198"/>
    </row>
    <row r="48" spans="1:31" ht="14.5" thickTop="1">
      <c r="B48" s="166"/>
    </row>
    <row r="49" spans="2:2">
      <c r="B49" s="190"/>
    </row>
    <row r="50" spans="2:2">
      <c r="B50" s="190"/>
    </row>
    <row r="52" spans="2:2">
      <c r="B52" s="190"/>
    </row>
    <row r="53" spans="2:2">
      <c r="B53" s="166"/>
    </row>
    <row r="54" spans="2:2">
      <c r="B54" s="166"/>
    </row>
    <row r="55" spans="2:2">
      <c r="B55" s="166"/>
    </row>
    <row r="56" spans="2:2">
      <c r="B56" s="190"/>
    </row>
    <row r="57" spans="2:2">
      <c r="B57" s="166"/>
    </row>
    <row r="58" spans="2:2">
      <c r="B58" s="166"/>
    </row>
    <row r="59" spans="2:2">
      <c r="B59" s="166"/>
    </row>
    <row r="60" spans="2:2">
      <c r="B60"/>
    </row>
    <row r="61" spans="2:2">
      <c r="B61"/>
    </row>
    <row r="62" spans="2:2">
      <c r="B62"/>
    </row>
    <row r="63" spans="2:2">
      <c r="B63" s="132"/>
    </row>
    <row r="64" spans="2:2">
      <c r="B64" s="132"/>
    </row>
    <row r="65" spans="2:2">
      <c r="B65" s="132"/>
    </row>
    <row r="66" spans="2:2">
      <c r="B66" s="132"/>
    </row>
    <row r="67" spans="2:2">
      <c r="B67" s="132"/>
    </row>
    <row r="68" spans="2:2">
      <c r="B68" s="132"/>
    </row>
    <row r="69" spans="2:2">
      <c r="B69" s="132"/>
    </row>
    <row r="70" spans="2:2">
      <c r="B70"/>
    </row>
    <row r="71" spans="2:2">
      <c r="B71"/>
    </row>
  </sheetData>
  <mergeCells count="4">
    <mergeCell ref="D4:AB4"/>
    <mergeCell ref="L5:N5"/>
    <mergeCell ref="P5:V5"/>
    <mergeCell ref="D11:AB11"/>
  </mergeCells>
  <pageMargins left="0.8" right="0.8" top="0.48" bottom="0.5" header="0.5" footer="0.5"/>
  <pageSetup paperSize="9" scale="50" firstPageNumber="6" orientation="landscape" useFirstPageNumber="1" r:id="rId1"/>
  <headerFooter>
    <oddFooter>&amp;LThe accompanying notes are an integral part of these interim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8136E-15B2-4611-9D4E-E919A2FDAEF2}">
  <dimension ref="A1:V67"/>
  <sheetViews>
    <sheetView topLeftCell="A7" zoomScaleNormal="100" zoomScaleSheetLayoutView="80" zoomScalePageLayoutView="60" workbookViewId="0">
      <selection activeCell="J37" sqref="J37"/>
    </sheetView>
  </sheetViews>
  <sheetFormatPr defaultColWidth="8.7265625" defaultRowHeight="20.25" customHeight="1"/>
  <cols>
    <col min="1" max="1" width="52.26953125" customWidth="1"/>
    <col min="2" max="2" width="5" style="160" customWidth="1"/>
    <col min="3" max="3" width="2.26953125" customWidth="1"/>
    <col min="4" max="4" width="15.7265625" bestFit="1" customWidth="1"/>
    <col min="5" max="5" width="2" customWidth="1"/>
    <col min="6" max="6" width="14.54296875" customWidth="1"/>
    <col min="7" max="7" width="2.26953125" customWidth="1"/>
    <col min="8" max="8" width="13.7265625" customWidth="1"/>
    <col min="9" max="9" width="2.26953125" customWidth="1"/>
    <col min="10" max="10" width="14.54296875" customWidth="1"/>
    <col min="11" max="11" width="2.26953125" customWidth="1"/>
    <col min="12" max="12" width="16.54296875" customWidth="1"/>
    <col min="13" max="13" width="2.26953125" customWidth="1"/>
    <col min="14" max="14" width="17.54296875" customWidth="1"/>
  </cols>
  <sheetData>
    <row r="1" spans="1:22" ht="20.25" customHeight="1">
      <c r="A1" s="110" t="s">
        <v>0</v>
      </c>
      <c r="B1" s="152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</row>
    <row r="2" spans="1:22" ht="20.25" customHeight="1">
      <c r="A2" s="157" t="s">
        <v>105</v>
      </c>
      <c r="B2" s="158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</row>
    <row r="3" spans="1:22" ht="12.65" customHeight="1"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</row>
    <row r="4" spans="1:22" s="116" customFormat="1" ht="20.25" customHeight="1">
      <c r="B4" s="160"/>
      <c r="D4" s="213" t="s">
        <v>156</v>
      </c>
      <c r="E4" s="213"/>
      <c r="F4" s="213"/>
      <c r="G4" s="213"/>
      <c r="H4" s="213"/>
      <c r="I4" s="213"/>
      <c r="J4" s="213"/>
      <c r="K4" s="213"/>
      <c r="L4" s="213"/>
      <c r="M4" s="213"/>
      <c r="N4" s="213"/>
    </row>
    <row r="5" spans="1:22" s="116" customFormat="1" ht="20.25" customHeight="1">
      <c r="B5" s="160"/>
      <c r="C5" s="150"/>
      <c r="D5" s="150"/>
      <c r="E5" s="150"/>
      <c r="F5" s="129"/>
      <c r="G5" s="150"/>
      <c r="H5" s="217"/>
      <c r="I5" s="217"/>
      <c r="J5" s="217"/>
      <c r="K5" s="129"/>
      <c r="L5" s="129" t="s">
        <v>157</v>
      </c>
      <c r="M5" s="150"/>
      <c r="N5" s="150"/>
    </row>
    <row r="6" spans="1:22" s="116" customFormat="1" ht="20.25" customHeight="1">
      <c r="B6" s="160"/>
      <c r="C6" s="129"/>
      <c r="D6" s="129"/>
      <c r="E6" s="129"/>
      <c r="F6" s="129"/>
      <c r="G6" s="129"/>
      <c r="H6" s="219" t="s">
        <v>158</v>
      </c>
      <c r="I6" s="219"/>
      <c r="J6" s="219"/>
      <c r="K6" s="129"/>
      <c r="L6" s="185" t="s">
        <v>140</v>
      </c>
      <c r="M6" s="129"/>
    </row>
    <row r="7" spans="1:22" s="116" customFormat="1" ht="20.25" customHeight="1">
      <c r="B7" s="160"/>
      <c r="C7" s="129"/>
      <c r="D7" s="129" t="s">
        <v>109</v>
      </c>
      <c r="E7" s="129"/>
      <c r="F7" s="129"/>
      <c r="G7" s="129"/>
      <c r="H7" s="129"/>
      <c r="I7" s="129"/>
      <c r="J7" s="129"/>
      <c r="K7" s="129"/>
      <c r="L7" s="129"/>
      <c r="M7" s="129"/>
      <c r="N7" s="129"/>
    </row>
    <row r="8" spans="1:22" s="116" customFormat="1" ht="20.25" customHeight="1">
      <c r="B8" s="160"/>
      <c r="C8" s="129"/>
      <c r="D8" s="129" t="s">
        <v>112</v>
      </c>
      <c r="E8" s="129"/>
      <c r="F8" s="129" t="s">
        <v>120</v>
      </c>
      <c r="G8" s="129"/>
      <c r="H8" s="129" t="s">
        <v>123</v>
      </c>
      <c r="I8" s="129"/>
      <c r="K8" s="129"/>
      <c r="L8" s="129" t="s">
        <v>127</v>
      </c>
      <c r="M8" s="129"/>
      <c r="N8" s="129" t="s">
        <v>131</v>
      </c>
    </row>
    <row r="9" spans="1:22" s="116" customFormat="1" ht="20.25" customHeight="1">
      <c r="B9" s="160"/>
      <c r="C9" s="129"/>
      <c r="D9" s="129" t="s">
        <v>159</v>
      </c>
      <c r="E9" s="129"/>
      <c r="F9" s="129" t="s">
        <v>133</v>
      </c>
      <c r="G9" s="129"/>
      <c r="H9" s="129" t="s">
        <v>136</v>
      </c>
      <c r="I9" s="129"/>
      <c r="J9" s="129" t="s">
        <v>160</v>
      </c>
      <c r="K9" s="129"/>
      <c r="L9" s="129" t="s">
        <v>139</v>
      </c>
      <c r="M9" s="129"/>
      <c r="N9" s="129" t="s">
        <v>140</v>
      </c>
    </row>
    <row r="10" spans="1:22" s="116" customFormat="1" ht="20.25" customHeight="1">
      <c r="B10" s="166"/>
      <c r="D10" s="216" t="s">
        <v>9</v>
      </c>
      <c r="E10" s="216"/>
      <c r="F10" s="216"/>
      <c r="G10" s="216"/>
      <c r="H10" s="216"/>
      <c r="I10" s="216"/>
      <c r="J10" s="216"/>
      <c r="K10" s="216"/>
      <c r="L10" s="216"/>
      <c r="M10" s="216"/>
      <c r="N10" s="216"/>
    </row>
    <row r="11" spans="1:22" s="116" customFormat="1" ht="20.25" customHeight="1">
      <c r="A11" s="132" t="s">
        <v>212</v>
      </c>
      <c r="B11" s="166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</row>
    <row r="12" spans="1:22" ht="20.25" customHeight="1">
      <c r="A12" s="132" t="s">
        <v>155</v>
      </c>
      <c r="B12" s="166"/>
      <c r="C12" s="32"/>
      <c r="D12" s="60">
        <v>817776</v>
      </c>
      <c r="E12" s="60"/>
      <c r="F12" s="60">
        <v>504943</v>
      </c>
      <c r="G12" s="60"/>
      <c r="H12" s="60">
        <v>101288</v>
      </c>
      <c r="I12" s="60"/>
      <c r="J12" s="60">
        <v>792470</v>
      </c>
      <c r="K12" s="60"/>
      <c r="L12" s="60">
        <v>459229</v>
      </c>
      <c r="M12" s="56"/>
      <c r="N12" s="35">
        <f>SUM(D12:L12)</f>
        <v>2675706</v>
      </c>
      <c r="O12" s="106"/>
      <c r="P12" s="3"/>
    </row>
    <row r="13" spans="1:22" ht="12.65" customHeight="1">
      <c r="A13" s="169"/>
      <c r="B13" s="166"/>
      <c r="C13" s="32"/>
      <c r="D13" s="60"/>
      <c r="E13" s="60"/>
      <c r="F13" s="60"/>
      <c r="G13" s="56"/>
      <c r="H13" s="60"/>
      <c r="I13" s="56"/>
      <c r="J13" s="60"/>
      <c r="K13" s="56"/>
      <c r="L13" s="60"/>
      <c r="M13" s="56"/>
      <c r="N13" s="60"/>
      <c r="O13" s="106"/>
      <c r="P13" s="3"/>
    </row>
    <row r="14" spans="1:22" s="115" customFormat="1" ht="20.25" hidden="1" customHeight="1">
      <c r="A14" s="186" t="s">
        <v>143</v>
      </c>
      <c r="B14" s="160"/>
      <c r="C14" s="29"/>
      <c r="D14" s="69"/>
      <c r="E14" s="55"/>
      <c r="F14" s="69"/>
      <c r="G14" s="68"/>
      <c r="H14" s="69"/>
      <c r="I14" s="55"/>
      <c r="J14" s="69"/>
      <c r="K14" s="68"/>
      <c r="L14" s="69"/>
      <c r="M14" s="55"/>
      <c r="N14" s="69"/>
      <c r="O14" s="16"/>
      <c r="P14" s="34"/>
      <c r="Q14" s="16"/>
      <c r="R14" s="16"/>
      <c r="S14" s="16"/>
      <c r="T14" s="16"/>
      <c r="U14" s="16"/>
      <c r="V14" s="16"/>
    </row>
    <row r="15" spans="1:22" s="115" customFormat="1" ht="20.25" hidden="1" customHeight="1">
      <c r="A15" s="187" t="s">
        <v>144</v>
      </c>
      <c r="B15" s="166"/>
      <c r="C15" s="29"/>
      <c r="D15" s="69"/>
      <c r="E15" s="55"/>
      <c r="F15" s="69"/>
      <c r="G15" s="68"/>
      <c r="H15" s="69"/>
      <c r="I15" s="55"/>
      <c r="J15" s="69"/>
      <c r="K15" s="68"/>
      <c r="L15" s="69"/>
      <c r="M15" s="55"/>
      <c r="N15" s="69"/>
      <c r="O15" s="16"/>
      <c r="P15" s="34"/>
      <c r="Q15" s="16"/>
      <c r="R15" s="16"/>
      <c r="S15" s="16"/>
      <c r="T15" s="16"/>
      <c r="U15" s="16"/>
      <c r="V15" s="16"/>
    </row>
    <row r="16" spans="1:22" s="115" customFormat="1" ht="20.25" hidden="1" customHeight="1">
      <c r="A16" s="188" t="s">
        <v>145</v>
      </c>
      <c r="B16" s="166">
        <v>8</v>
      </c>
      <c r="C16" s="49"/>
      <c r="D16" s="86"/>
      <c r="E16" s="86"/>
      <c r="F16" s="86"/>
      <c r="G16" s="86"/>
      <c r="H16" s="86"/>
      <c r="I16" s="86"/>
      <c r="J16" s="61"/>
      <c r="K16" s="86"/>
      <c r="L16" s="86"/>
      <c r="M16" s="86"/>
      <c r="N16" s="86"/>
      <c r="O16" s="16"/>
      <c r="P16" s="34"/>
      <c r="Q16" s="16"/>
      <c r="R16" s="16"/>
      <c r="S16" s="16"/>
      <c r="T16" s="16"/>
      <c r="U16" s="16"/>
      <c r="V16" s="16"/>
    </row>
    <row r="17" spans="1:22" ht="20.25" hidden="1" customHeight="1">
      <c r="A17" s="186" t="s">
        <v>147</v>
      </c>
      <c r="B17" s="166"/>
      <c r="C17" s="50"/>
      <c r="D17" s="63"/>
      <c r="E17" s="74"/>
      <c r="F17" s="63"/>
      <c r="G17" s="65"/>
      <c r="H17" s="63"/>
      <c r="I17" s="65"/>
      <c r="J17" s="63"/>
      <c r="K17" s="65"/>
      <c r="L17" s="63"/>
      <c r="M17" s="65"/>
      <c r="N17" s="63"/>
    </row>
    <row r="18" spans="1:22" ht="12.65" hidden="1" customHeight="1">
      <c r="A18" s="169"/>
      <c r="B18" s="166"/>
      <c r="C18" s="30"/>
      <c r="D18" s="60"/>
      <c r="E18" s="56"/>
      <c r="F18" s="60"/>
      <c r="G18" s="56"/>
      <c r="H18" s="60"/>
      <c r="I18" s="56"/>
      <c r="J18" s="60"/>
      <c r="K18" s="56"/>
      <c r="L18" s="60"/>
      <c r="M18" s="56"/>
      <c r="N18" s="60"/>
      <c r="O18" s="106"/>
      <c r="P18" s="3"/>
    </row>
    <row r="19" spans="1:22" s="115" customFormat="1" ht="20.25" customHeight="1">
      <c r="A19" s="169" t="s">
        <v>151</v>
      </c>
      <c r="B19" s="166"/>
      <c r="C19" s="29"/>
      <c r="D19" s="69"/>
      <c r="E19" s="55"/>
      <c r="F19" s="69"/>
      <c r="G19" s="68"/>
      <c r="H19" s="69"/>
      <c r="I19" s="55"/>
      <c r="J19" s="69"/>
      <c r="K19" s="68"/>
      <c r="L19" s="69"/>
      <c r="M19" s="55"/>
      <c r="N19" s="69"/>
      <c r="O19" s="16"/>
      <c r="P19" s="34"/>
      <c r="Q19" s="16"/>
      <c r="R19" s="16"/>
      <c r="S19" s="16"/>
      <c r="T19" s="16"/>
      <c r="U19" s="16"/>
      <c r="V19" s="16"/>
    </row>
    <row r="20" spans="1:22" ht="20.25" customHeight="1">
      <c r="A20" s="189" t="s">
        <v>161</v>
      </c>
      <c r="C20" s="51"/>
      <c r="D20" s="86">
        <v>0</v>
      </c>
      <c r="E20" s="86"/>
      <c r="F20" s="86">
        <v>0</v>
      </c>
      <c r="G20" s="86"/>
      <c r="H20" s="86">
        <v>0</v>
      </c>
      <c r="I20" s="86"/>
      <c r="J20" s="86">
        <f>'SI-4'!J42</f>
        <v>25010</v>
      </c>
      <c r="K20" s="86"/>
      <c r="L20" s="86">
        <v>0</v>
      </c>
      <c r="M20" s="86"/>
      <c r="N20" s="86">
        <f>SUM(D20:L20)</f>
        <v>25010</v>
      </c>
    </row>
    <row r="21" spans="1:22" ht="20.25" customHeight="1">
      <c r="A21" s="169" t="s">
        <v>162</v>
      </c>
      <c r="B21" s="166"/>
      <c r="C21" s="54"/>
      <c r="D21" s="63">
        <f>D20</f>
        <v>0</v>
      </c>
      <c r="E21" s="65"/>
      <c r="F21" s="63">
        <f>F20</f>
        <v>0</v>
      </c>
      <c r="G21" s="65"/>
      <c r="H21" s="63">
        <f>H20</f>
        <v>0</v>
      </c>
      <c r="I21" s="56"/>
      <c r="J21" s="63">
        <f>J20</f>
        <v>25010</v>
      </c>
      <c r="K21" s="56"/>
      <c r="L21" s="63">
        <f>L20</f>
        <v>0</v>
      </c>
      <c r="M21" s="56"/>
      <c r="N21" s="63">
        <f>N20</f>
        <v>25010</v>
      </c>
      <c r="O21" s="106"/>
    </row>
    <row r="22" spans="1:22" ht="12.65" customHeight="1">
      <c r="A22" s="169"/>
      <c r="B22" s="190"/>
      <c r="C22" s="149"/>
      <c r="D22" s="75"/>
      <c r="E22" s="75"/>
      <c r="F22" s="75"/>
      <c r="G22" s="75"/>
      <c r="H22" s="75"/>
      <c r="I22" s="56"/>
      <c r="J22" s="56"/>
      <c r="K22" s="56"/>
      <c r="L22" s="56"/>
      <c r="M22" s="56"/>
      <c r="N22" s="56"/>
    </row>
    <row r="23" spans="1:22" ht="20.25" customHeight="1">
      <c r="A23" t="s">
        <v>154</v>
      </c>
      <c r="B23" s="166"/>
      <c r="C23" s="51"/>
      <c r="D23" s="86">
        <v>0</v>
      </c>
      <c r="E23" s="86"/>
      <c r="F23" s="86">
        <v>0</v>
      </c>
      <c r="G23" s="86"/>
      <c r="H23" s="86">
        <v>0</v>
      </c>
      <c r="I23" s="86"/>
      <c r="J23" s="86">
        <v>3837</v>
      </c>
      <c r="K23" s="86"/>
      <c r="L23" s="86">
        <v>-3837</v>
      </c>
      <c r="M23" s="86"/>
      <c r="N23" s="86">
        <f>SUM(D23:L23)</f>
        <v>0</v>
      </c>
    </row>
    <row r="24" spans="1:22" ht="20.25" customHeight="1" thickBot="1">
      <c r="A24" s="169" t="s">
        <v>213</v>
      </c>
      <c r="B24" s="166"/>
      <c r="C24" s="30"/>
      <c r="D24" s="58">
        <f>D12+D21+D23</f>
        <v>817776</v>
      </c>
      <c r="E24" s="56"/>
      <c r="F24" s="58">
        <f>F12+F21+F23</f>
        <v>504943</v>
      </c>
      <c r="G24" s="56"/>
      <c r="H24" s="58">
        <f>H12+H21+H23</f>
        <v>101288</v>
      </c>
      <c r="I24" s="56"/>
      <c r="J24" s="58">
        <f>J12+J21+J23</f>
        <v>821317</v>
      </c>
      <c r="K24" s="56"/>
      <c r="L24" s="58">
        <f>L12+L21+L23</f>
        <v>455392</v>
      </c>
      <c r="M24" s="56"/>
      <c r="N24" s="58">
        <f>N12+N21+N23</f>
        <v>2700716</v>
      </c>
      <c r="O24" s="3"/>
    </row>
    <row r="25" spans="1:22" ht="12.65" customHeight="1" thickTop="1">
      <c r="B25" s="166"/>
      <c r="D25" s="104"/>
      <c r="E25" s="104"/>
      <c r="F25" s="104"/>
      <c r="G25" s="104"/>
      <c r="H25" s="104"/>
      <c r="I25" s="104"/>
      <c r="J25" s="104"/>
      <c r="K25" s="104"/>
      <c r="L25" s="104"/>
      <c r="M25" s="104"/>
      <c r="N25" s="104"/>
    </row>
    <row r="26" spans="1:22" s="116" customFormat="1" ht="20.25" customHeight="1">
      <c r="A26" s="132" t="s">
        <v>214</v>
      </c>
      <c r="B26" s="191"/>
      <c r="C26" s="119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</row>
    <row r="27" spans="1:22" ht="20.25" customHeight="1">
      <c r="A27" s="132" t="s">
        <v>215</v>
      </c>
      <c r="B27" s="166"/>
      <c r="C27" s="30"/>
      <c r="D27" s="60">
        <v>817776</v>
      </c>
      <c r="E27" s="56"/>
      <c r="F27" s="60">
        <v>504943</v>
      </c>
      <c r="G27" s="56"/>
      <c r="H27" s="60">
        <v>102222</v>
      </c>
      <c r="I27" s="56"/>
      <c r="J27" s="60">
        <v>847182</v>
      </c>
      <c r="K27" s="56"/>
      <c r="L27" s="60">
        <v>551123</v>
      </c>
      <c r="M27" s="56"/>
      <c r="N27" s="35">
        <f>SUM(D27:L27)</f>
        <v>2823246</v>
      </c>
      <c r="O27" s="106"/>
      <c r="P27" s="3"/>
    </row>
    <row r="28" spans="1:22" ht="12.65" customHeight="1">
      <c r="A28" s="169"/>
      <c r="B28" s="166"/>
      <c r="C28" s="30"/>
      <c r="D28" s="60"/>
      <c r="E28" s="56"/>
      <c r="F28" s="60"/>
      <c r="G28" s="56"/>
      <c r="H28" s="60"/>
      <c r="I28" s="56"/>
      <c r="J28" s="60"/>
      <c r="K28" s="56"/>
      <c r="L28" s="60"/>
      <c r="M28" s="56"/>
      <c r="N28" s="60"/>
      <c r="O28" s="106"/>
      <c r="P28" s="3"/>
    </row>
    <row r="29" spans="1:22" s="115" customFormat="1" ht="20.25" customHeight="1">
      <c r="A29" s="169" t="s">
        <v>151</v>
      </c>
      <c r="B29" s="190"/>
      <c r="C29" s="29"/>
      <c r="D29" s="69"/>
      <c r="E29" s="55"/>
      <c r="F29" s="69"/>
      <c r="G29" s="68"/>
      <c r="H29" s="69"/>
      <c r="I29" s="55"/>
      <c r="J29" s="69"/>
      <c r="K29" s="68"/>
      <c r="L29" s="69"/>
      <c r="M29" s="55"/>
      <c r="N29" s="69"/>
      <c r="O29" s="16"/>
      <c r="P29" s="34"/>
      <c r="Q29" s="16"/>
      <c r="R29" s="16"/>
      <c r="S29" s="16"/>
      <c r="T29" s="16"/>
      <c r="U29" s="16"/>
      <c r="V29" s="16"/>
    </row>
    <row r="30" spans="1:22" ht="20.25" customHeight="1">
      <c r="A30" s="87" t="s">
        <v>161</v>
      </c>
      <c r="B30" s="166"/>
      <c r="C30" s="51"/>
      <c r="D30" s="61">
        <v>0</v>
      </c>
      <c r="E30" s="61"/>
      <c r="F30" s="61">
        <v>0</v>
      </c>
      <c r="G30" s="61"/>
      <c r="H30" s="61">
        <v>0</v>
      </c>
      <c r="I30" s="61"/>
      <c r="J30" s="61">
        <f>'SI-4'!H42</f>
        <v>32500</v>
      </c>
      <c r="K30" s="61"/>
      <c r="L30" s="61">
        <v>0</v>
      </c>
      <c r="M30" s="61"/>
      <c r="N30" s="86">
        <f>SUM(D30:L30)</f>
        <v>32500</v>
      </c>
    </row>
    <row r="31" spans="1:22" ht="20.25" customHeight="1">
      <c r="A31" s="169" t="s">
        <v>162</v>
      </c>
      <c r="B31" s="166"/>
      <c r="C31" s="54"/>
      <c r="D31" s="63">
        <f>D30</f>
        <v>0</v>
      </c>
      <c r="E31" s="65"/>
      <c r="F31" s="63">
        <f>F30</f>
        <v>0</v>
      </c>
      <c r="G31" s="65"/>
      <c r="H31" s="63">
        <f>H30</f>
        <v>0</v>
      </c>
      <c r="I31" s="56"/>
      <c r="J31" s="63">
        <f>J30</f>
        <v>32500</v>
      </c>
      <c r="K31" s="56"/>
      <c r="L31" s="63">
        <f>L30</f>
        <v>0</v>
      </c>
      <c r="M31" s="56"/>
      <c r="N31" s="63">
        <f>N30</f>
        <v>32500</v>
      </c>
      <c r="O31" s="106"/>
    </row>
    <row r="32" spans="1:22" ht="12.65" customHeight="1">
      <c r="A32" s="169"/>
      <c r="B32" s="166"/>
      <c r="C32" s="149"/>
      <c r="D32" s="75"/>
      <c r="E32" s="75"/>
      <c r="F32" s="75"/>
      <c r="G32" s="75"/>
      <c r="H32" s="75"/>
      <c r="I32" s="56"/>
      <c r="J32" s="56"/>
      <c r="K32" s="56"/>
      <c r="L32" s="56"/>
      <c r="M32" s="56"/>
      <c r="N32" s="56"/>
    </row>
    <row r="33" spans="1:15" ht="20.25" customHeight="1">
      <c r="A33" t="s">
        <v>154</v>
      </c>
      <c r="B33" s="166"/>
      <c r="C33" s="51"/>
      <c r="D33" s="61">
        <v>0</v>
      </c>
      <c r="E33" s="61"/>
      <c r="F33" s="61">
        <v>0</v>
      </c>
      <c r="G33" s="61"/>
      <c r="H33" s="61">
        <v>0</v>
      </c>
      <c r="I33" s="61"/>
      <c r="J33" s="61">
        <v>6752</v>
      </c>
      <c r="K33" s="61"/>
      <c r="L33" s="61">
        <v>-6752</v>
      </c>
      <c r="M33" s="61"/>
      <c r="N33" s="86">
        <f>SUM(D33:L33)</f>
        <v>0</v>
      </c>
    </row>
    <row r="34" spans="1:15" ht="20.25" customHeight="1" thickBot="1">
      <c r="A34" s="169" t="s">
        <v>216</v>
      </c>
      <c r="B34" s="166"/>
      <c r="C34" s="30"/>
      <c r="D34" s="58">
        <f>D27+D31+D33</f>
        <v>817776</v>
      </c>
      <c r="E34" s="56"/>
      <c r="F34" s="58">
        <f>F27+F31+F33</f>
        <v>504943</v>
      </c>
      <c r="G34" s="56"/>
      <c r="H34" s="58">
        <f>H27+H31+H33</f>
        <v>102222</v>
      </c>
      <c r="I34" s="56"/>
      <c r="J34" s="58">
        <f>J27+J31+J33</f>
        <v>886434</v>
      </c>
      <c r="K34" s="56"/>
      <c r="L34" s="58">
        <f>L27+L31+L33</f>
        <v>544371</v>
      </c>
      <c r="M34" s="56"/>
      <c r="N34" s="58">
        <f>N27+N31+N33</f>
        <v>2855746</v>
      </c>
      <c r="O34" s="3"/>
    </row>
    <row r="35" spans="1:15" ht="20.25" customHeight="1" thickTop="1">
      <c r="B35" s="166"/>
    </row>
    <row r="36" spans="1:15" ht="20.25" customHeight="1">
      <c r="B36"/>
    </row>
    <row r="37" spans="1:15" ht="20.25" customHeight="1">
      <c r="B37" s="166"/>
    </row>
    <row r="38" spans="1:15" ht="20.25" customHeight="1">
      <c r="B38" s="166"/>
    </row>
    <row r="39" spans="1:15" ht="20.25" customHeight="1">
      <c r="B39" s="166"/>
    </row>
    <row r="40" spans="1:15" ht="20.25" customHeight="1">
      <c r="B40" s="166"/>
    </row>
    <row r="41" spans="1:15" ht="20.25" customHeight="1">
      <c r="B41" s="166"/>
    </row>
    <row r="42" spans="1:15" ht="20.25" customHeight="1">
      <c r="B42" s="166"/>
    </row>
    <row r="43" spans="1:15" ht="20.25" customHeight="1">
      <c r="B43" s="166"/>
    </row>
    <row r="44" spans="1:15" ht="20.25" customHeight="1">
      <c r="B44" s="166"/>
    </row>
    <row r="45" spans="1:15" ht="20.25" customHeight="1">
      <c r="B45" s="190"/>
    </row>
    <row r="46" spans="1:15" ht="20.25" customHeight="1">
      <c r="B46" s="190"/>
    </row>
    <row r="48" spans="1:15" ht="20.25" customHeight="1">
      <c r="B48" s="190"/>
    </row>
    <row r="49" spans="2:2" ht="20.25" customHeight="1">
      <c r="B49" s="166"/>
    </row>
    <row r="50" spans="2:2" ht="20.25" customHeight="1">
      <c r="B50" s="166"/>
    </row>
    <row r="51" spans="2:2" ht="20.25" customHeight="1">
      <c r="B51" s="166"/>
    </row>
    <row r="52" spans="2:2" ht="20.25" customHeight="1">
      <c r="B52" s="190"/>
    </row>
    <row r="53" spans="2:2" ht="20.25" customHeight="1">
      <c r="B53" s="166"/>
    </row>
    <row r="54" spans="2:2" ht="20.25" customHeight="1">
      <c r="B54" s="166"/>
    </row>
    <row r="55" spans="2:2" ht="20.25" customHeight="1">
      <c r="B55" s="166"/>
    </row>
    <row r="56" spans="2:2" ht="20.25" customHeight="1">
      <c r="B56"/>
    </row>
    <row r="57" spans="2:2" ht="20.25" customHeight="1">
      <c r="B57"/>
    </row>
    <row r="58" spans="2:2" ht="20.25" customHeight="1">
      <c r="B58"/>
    </row>
    <row r="59" spans="2:2" ht="20.25" customHeight="1">
      <c r="B59" s="132"/>
    </row>
    <row r="60" spans="2:2" ht="20.25" customHeight="1">
      <c r="B60" s="132"/>
    </row>
    <row r="61" spans="2:2" ht="20.25" customHeight="1">
      <c r="B61" s="132"/>
    </row>
    <row r="62" spans="2:2" ht="20.25" customHeight="1">
      <c r="B62" s="132"/>
    </row>
    <row r="63" spans="2:2" ht="20.25" customHeight="1">
      <c r="B63" s="132"/>
    </row>
    <row r="64" spans="2:2" ht="20.25" customHeight="1">
      <c r="B64" s="132"/>
    </row>
    <row r="65" spans="2:2" ht="20.25" customHeight="1">
      <c r="B65" s="132"/>
    </row>
    <row r="66" spans="2:2" ht="20.25" customHeight="1">
      <c r="B66"/>
    </row>
    <row r="67" spans="2:2" ht="20.25" customHeight="1">
      <c r="B67"/>
    </row>
  </sheetData>
  <mergeCells count="4">
    <mergeCell ref="D4:N4"/>
    <mergeCell ref="H5:J5"/>
    <mergeCell ref="H6:J6"/>
    <mergeCell ref="D10:N10"/>
  </mergeCells>
  <pageMargins left="0.8" right="0.8" top="0.48" bottom="0.5" header="0.5" footer="0.5"/>
  <pageSetup paperSize="9" scale="80" firstPageNumber="7" orientation="landscape" useFirstPageNumber="1" r:id="rId1"/>
  <headerFooter>
    <oddFooter>&amp;LThe accompanying notes are an integral part of these interim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DBFB0-BCDE-48EE-AADD-EF87C35FA9C0}">
  <dimension ref="A1:X90"/>
  <sheetViews>
    <sheetView showOutlineSymbols="0" topLeftCell="A74" zoomScaleNormal="100" zoomScaleSheetLayoutView="85" zoomScalePageLayoutView="47" workbookViewId="0">
      <selection activeCell="J86" sqref="J86"/>
    </sheetView>
  </sheetViews>
  <sheetFormatPr defaultColWidth="9.26953125" defaultRowHeight="20.9" customHeight="1"/>
  <cols>
    <col min="1" max="1" width="63.1796875" style="87" customWidth="1"/>
    <col min="2" max="2" width="12.7265625" style="106" customWidth="1"/>
    <col min="3" max="3" width="1" style="108" customWidth="1"/>
    <col min="4" max="4" width="12.7265625" style="106" customWidth="1"/>
    <col min="5" max="5" width="1" style="108" customWidth="1"/>
    <col min="6" max="6" width="12.7265625" style="108" customWidth="1"/>
    <col min="7" max="7" width="1" style="108" customWidth="1"/>
    <col min="8" max="8" width="12.7265625" style="108" customWidth="1"/>
    <col min="9" max="9" width="11" style="111" bestFit="1" customWidth="1"/>
    <col min="10" max="10" width="14.453125" style="111" customWidth="1"/>
    <col min="11" max="11" width="14" style="111" bestFit="1" customWidth="1"/>
    <col min="12" max="12" width="9.26953125" style="111"/>
    <col min="13" max="13" width="14" style="111" bestFit="1" customWidth="1"/>
    <col min="14" max="14" width="9.26953125" style="111"/>
    <col min="15" max="15" width="14" style="111" bestFit="1" customWidth="1"/>
    <col min="16" max="16" width="9.26953125" style="111"/>
    <col min="17" max="17" width="10.54296875" style="111" bestFit="1" customWidth="1"/>
    <col min="18" max="16384" width="9.26953125" style="111"/>
  </cols>
  <sheetData>
    <row r="1" spans="1:24" ht="20.9" customHeight="1">
      <c r="A1" s="110" t="s">
        <v>0</v>
      </c>
    </row>
    <row r="2" spans="1:24" ht="20.9" customHeight="1">
      <c r="A2" s="112" t="s">
        <v>163</v>
      </c>
    </row>
    <row r="3" spans="1:24" ht="16.5" customHeight="1"/>
    <row r="4" spans="1:24" ht="20.9" customHeight="1">
      <c r="A4" s="87" t="s">
        <v>71</v>
      </c>
      <c r="B4" s="213" t="s">
        <v>2</v>
      </c>
      <c r="C4" s="213"/>
      <c r="D4" s="213"/>
      <c r="E4" s="150"/>
      <c r="F4" s="214" t="s">
        <v>3</v>
      </c>
      <c r="G4" s="214"/>
      <c r="H4" s="214"/>
    </row>
    <row r="5" spans="1:24" ht="20.9" customHeight="1">
      <c r="B5" s="213" t="s">
        <v>4</v>
      </c>
      <c r="C5" s="213"/>
      <c r="D5" s="213"/>
      <c r="E5" s="106"/>
      <c r="F5" s="213" t="s">
        <v>4</v>
      </c>
      <c r="G5" s="213"/>
      <c r="H5" s="213"/>
    </row>
    <row r="6" spans="1:24" ht="15.4" customHeight="1">
      <c r="B6" s="220" t="s">
        <v>217</v>
      </c>
      <c r="C6" s="220"/>
      <c r="D6" s="220"/>
      <c r="E6" s="113"/>
      <c r="F6" s="220" t="s">
        <v>217</v>
      </c>
      <c r="G6" s="220"/>
      <c r="H6" s="220"/>
    </row>
    <row r="7" spans="1:24" s="115" customFormat="1" ht="20.9" customHeight="1">
      <c r="A7" s="114"/>
      <c r="B7" s="220" t="s">
        <v>209</v>
      </c>
      <c r="C7" s="220"/>
      <c r="D7" s="220"/>
      <c r="E7" s="113"/>
      <c r="F7" s="220" t="s">
        <v>209</v>
      </c>
      <c r="G7" s="220"/>
      <c r="H7" s="220"/>
      <c r="I7" s="3"/>
    </row>
    <row r="8" spans="1:24" ht="20.9" customHeight="1">
      <c r="B8" s="116">
        <v>2025</v>
      </c>
      <c r="C8" s="117"/>
      <c r="D8" s="116">
        <v>2024</v>
      </c>
      <c r="E8" s="117"/>
      <c r="F8" s="116">
        <v>2025</v>
      </c>
      <c r="G8" s="117"/>
      <c r="H8" s="116">
        <v>2024</v>
      </c>
    </row>
    <row r="9" spans="1:24" ht="20.9" customHeight="1">
      <c r="B9" s="221" t="s">
        <v>9</v>
      </c>
      <c r="C9" s="221"/>
      <c r="D9" s="221"/>
      <c r="E9" s="221"/>
      <c r="F9" s="221"/>
      <c r="G9" s="221"/>
      <c r="H9" s="221"/>
    </row>
    <row r="10" spans="1:24" ht="20.9" customHeight="1">
      <c r="A10" s="118" t="s">
        <v>164</v>
      </c>
      <c r="B10" s="119"/>
      <c r="C10" s="119"/>
      <c r="D10" s="119"/>
      <c r="E10" s="119"/>
      <c r="F10" s="119"/>
      <c r="G10" s="119"/>
      <c r="H10" s="119"/>
    </row>
    <row r="11" spans="1:24" ht="20.9" customHeight="1">
      <c r="A11" s="87" t="s">
        <v>87</v>
      </c>
      <c r="B11" s="52">
        <f>'SI-4'!D29</f>
        <v>-16169</v>
      </c>
      <c r="C11" s="105"/>
      <c r="D11" s="52">
        <f>'SI-4'!F29</f>
        <v>-76957</v>
      </c>
      <c r="E11" s="105"/>
      <c r="F11" s="52">
        <f>'SI-4'!H29</f>
        <v>32500</v>
      </c>
      <c r="G11" s="120"/>
      <c r="H11" s="52">
        <f>'SI-4'!J29</f>
        <v>25010</v>
      </c>
    </row>
    <row r="12" spans="1:24" ht="20.9" customHeight="1">
      <c r="A12" s="121" t="s">
        <v>165</v>
      </c>
      <c r="B12" s="52"/>
      <c r="C12" s="105"/>
      <c r="D12" s="52"/>
      <c r="E12" s="105"/>
      <c r="F12" s="82"/>
      <c r="G12" s="120"/>
      <c r="H12" s="82"/>
    </row>
    <row r="13" spans="1:24" s="122" customFormat="1" ht="20.9" customHeight="1">
      <c r="A13" s="87" t="s">
        <v>204</v>
      </c>
      <c r="B13" s="52">
        <v>14437</v>
      </c>
      <c r="C13" s="77"/>
      <c r="D13" s="52">
        <v>-5652</v>
      </c>
      <c r="E13" s="77"/>
      <c r="F13" s="52">
        <v>13206</v>
      </c>
      <c r="G13" s="77"/>
      <c r="H13" s="52">
        <v>-3071</v>
      </c>
      <c r="J13" s="123"/>
      <c r="K13" s="123"/>
      <c r="M13" s="123"/>
      <c r="Q13" s="111"/>
      <c r="R13" s="111"/>
      <c r="S13" s="111"/>
      <c r="T13" s="111"/>
      <c r="U13" s="111"/>
      <c r="V13" s="111"/>
      <c r="W13" s="111"/>
      <c r="X13" s="111"/>
    </row>
    <row r="14" spans="1:24" ht="20.9" customHeight="1">
      <c r="A14" s="87" t="s">
        <v>83</v>
      </c>
      <c r="B14" s="52">
        <v>55809</v>
      </c>
      <c r="C14" s="105"/>
      <c r="D14" s="52">
        <v>60658</v>
      </c>
      <c r="E14" s="105"/>
      <c r="F14" s="52">
        <v>49364</v>
      </c>
      <c r="G14" s="120"/>
      <c r="H14" s="52">
        <v>46418</v>
      </c>
    </row>
    <row r="15" spans="1:24" ht="20.9" customHeight="1">
      <c r="A15" s="87" t="s">
        <v>166</v>
      </c>
      <c r="B15" s="52">
        <v>72301</v>
      </c>
      <c r="C15" s="105"/>
      <c r="D15" s="52">
        <v>71517</v>
      </c>
      <c r="E15" s="105"/>
      <c r="F15" s="82">
        <v>20736</v>
      </c>
      <c r="G15" s="120"/>
      <c r="H15" s="82">
        <v>18893</v>
      </c>
      <c r="J15" s="3"/>
    </row>
    <row r="16" spans="1:24" ht="20.9" customHeight="1">
      <c r="A16" s="87" t="s">
        <v>167</v>
      </c>
      <c r="B16" s="52">
        <v>2138</v>
      </c>
      <c r="C16" s="105"/>
      <c r="D16" s="52">
        <v>1976</v>
      </c>
      <c r="E16" s="105"/>
      <c r="F16" s="124">
        <v>0</v>
      </c>
      <c r="G16" s="120"/>
      <c r="H16" s="124">
        <v>0</v>
      </c>
    </row>
    <row r="17" spans="1:24" ht="20.9" customHeight="1">
      <c r="A17" s="87" t="s">
        <v>168</v>
      </c>
      <c r="B17" s="52">
        <v>1592</v>
      </c>
      <c r="C17" s="105"/>
      <c r="D17" s="52">
        <v>1597</v>
      </c>
      <c r="E17" s="105"/>
      <c r="F17" s="82">
        <v>41</v>
      </c>
      <c r="G17" s="120"/>
      <c r="H17" s="82">
        <v>45</v>
      </c>
    </row>
    <row r="18" spans="1:24" ht="20.9" customHeight="1">
      <c r="A18" s="87" t="s">
        <v>230</v>
      </c>
      <c r="B18" s="124">
        <v>0</v>
      </c>
      <c r="C18" s="124"/>
      <c r="D18" s="124">
        <v>0</v>
      </c>
      <c r="E18" s="105"/>
      <c r="F18" s="82">
        <v>0</v>
      </c>
      <c r="G18" s="120"/>
      <c r="H18" s="124">
        <v>-188</v>
      </c>
    </row>
    <row r="19" spans="1:24" ht="20.9" customHeight="1">
      <c r="A19" s="87" t="s">
        <v>231</v>
      </c>
      <c r="B19" s="124">
        <v>-88</v>
      </c>
      <c r="C19" s="105"/>
      <c r="D19" s="52">
        <v>-2068</v>
      </c>
      <c r="E19" s="105"/>
      <c r="F19" s="124">
        <v>0</v>
      </c>
      <c r="G19" s="124"/>
      <c r="H19" s="124">
        <v>0</v>
      </c>
    </row>
    <row r="20" spans="1:24" ht="20.9" customHeight="1">
      <c r="A20" s="87" t="s">
        <v>232</v>
      </c>
      <c r="B20" s="52">
        <v>-5095</v>
      </c>
      <c r="C20" s="105"/>
      <c r="D20" s="52">
        <v>-18959</v>
      </c>
      <c r="E20" s="105"/>
      <c r="F20" s="82">
        <v>-1840</v>
      </c>
      <c r="G20" s="120"/>
      <c r="H20" s="82">
        <v>-7564</v>
      </c>
    </row>
    <row r="21" spans="1:24" ht="20.9" customHeight="1">
      <c r="A21" s="87" t="s">
        <v>233</v>
      </c>
      <c r="B21" s="52">
        <v>1486</v>
      </c>
      <c r="C21" s="105"/>
      <c r="D21" s="52">
        <v>39330</v>
      </c>
      <c r="E21" s="105"/>
      <c r="F21" s="82">
        <v>853</v>
      </c>
      <c r="G21" s="120"/>
      <c r="H21" s="82">
        <v>9683</v>
      </c>
    </row>
    <row r="22" spans="1:24" ht="20.9" customHeight="1">
      <c r="A22" s="87" t="s">
        <v>239</v>
      </c>
      <c r="B22" s="52">
        <v>27</v>
      </c>
      <c r="C22" s="105"/>
      <c r="D22" s="52">
        <v>846</v>
      </c>
      <c r="E22" s="105"/>
      <c r="F22" s="82">
        <v>0</v>
      </c>
      <c r="G22" s="120"/>
      <c r="H22" s="82">
        <v>0</v>
      </c>
    </row>
    <row r="23" spans="1:24" ht="20.9" customHeight="1">
      <c r="A23" s="87" t="s">
        <v>169</v>
      </c>
      <c r="B23" s="52">
        <v>1903</v>
      </c>
      <c r="C23" s="105"/>
      <c r="D23" s="52">
        <v>2036</v>
      </c>
      <c r="E23" s="105"/>
      <c r="F23" s="83">
        <v>1055</v>
      </c>
      <c r="G23" s="120"/>
      <c r="H23" s="83">
        <v>1031</v>
      </c>
    </row>
    <row r="24" spans="1:24" ht="20.9" customHeight="1">
      <c r="A24" s="87" t="s">
        <v>170</v>
      </c>
      <c r="B24" s="52">
        <v>-57</v>
      </c>
      <c r="C24" s="105"/>
      <c r="D24" s="52">
        <v>268</v>
      </c>
      <c r="E24" s="105"/>
      <c r="F24" s="124">
        <v>0</v>
      </c>
      <c r="G24" s="124"/>
      <c r="H24" s="124">
        <v>0</v>
      </c>
    </row>
    <row r="25" spans="1:24" ht="20.9" customHeight="1">
      <c r="A25" s="87" t="s">
        <v>171</v>
      </c>
      <c r="B25" s="79">
        <v>-45</v>
      </c>
      <c r="C25" s="105"/>
      <c r="D25" s="79">
        <v>-147</v>
      </c>
      <c r="E25" s="105"/>
      <c r="F25" s="82">
        <v>-3233</v>
      </c>
      <c r="G25" s="120"/>
      <c r="H25" s="82">
        <v>-680</v>
      </c>
    </row>
    <row r="26" spans="1:24" s="3" customFormat="1" ht="20.9" customHeight="1">
      <c r="A26" s="36"/>
      <c r="B26" s="84">
        <f>SUM(B11:B25)</f>
        <v>128239</v>
      </c>
      <c r="C26" s="85"/>
      <c r="D26" s="84">
        <f>SUM(D11:D25)</f>
        <v>74445</v>
      </c>
      <c r="E26" s="85"/>
      <c r="F26" s="84">
        <f>SUM(F11:F25)</f>
        <v>112682</v>
      </c>
      <c r="G26" s="85"/>
      <c r="H26" s="84">
        <f>SUM(H11:H25)</f>
        <v>89577</v>
      </c>
      <c r="J26" s="111"/>
      <c r="K26" s="111"/>
      <c r="L26" s="111"/>
      <c r="M26" s="111"/>
      <c r="N26" s="111"/>
      <c r="O26" s="111"/>
      <c r="P26" s="111"/>
      <c r="Q26" s="111"/>
      <c r="R26" s="111"/>
      <c r="S26" s="111"/>
      <c r="T26" s="111"/>
      <c r="U26" s="111"/>
      <c r="V26" s="111"/>
      <c r="W26" s="111"/>
      <c r="X26" s="111"/>
    </row>
    <row r="27" spans="1:24" s="3" customFormat="1" ht="16.5" customHeight="1">
      <c r="A27" s="36"/>
      <c r="B27" s="85"/>
      <c r="C27" s="85"/>
      <c r="D27" s="85"/>
      <c r="E27" s="85"/>
      <c r="F27" s="85"/>
      <c r="G27" s="85"/>
      <c r="H27" s="85"/>
      <c r="J27" s="111"/>
      <c r="K27" s="111"/>
      <c r="L27" s="111"/>
      <c r="M27" s="111"/>
      <c r="N27" s="111"/>
      <c r="O27" s="111"/>
      <c r="P27" s="111"/>
      <c r="Q27" s="111"/>
      <c r="R27" s="111"/>
      <c r="S27" s="111"/>
      <c r="T27" s="111"/>
      <c r="U27" s="111"/>
      <c r="V27" s="111"/>
      <c r="W27" s="111"/>
      <c r="X27" s="111"/>
    </row>
    <row r="28" spans="1:24" ht="20.9" customHeight="1">
      <c r="A28" s="121" t="s">
        <v>172</v>
      </c>
      <c r="B28" s="105"/>
      <c r="C28" s="105"/>
      <c r="D28" s="105"/>
      <c r="E28" s="105"/>
      <c r="F28" s="120"/>
      <c r="G28" s="120"/>
      <c r="H28" s="120"/>
    </row>
    <row r="29" spans="1:24" ht="20.9" customHeight="1">
      <c r="A29" s="87" t="s">
        <v>173</v>
      </c>
      <c r="B29" s="52">
        <v>182008</v>
      </c>
      <c r="C29" s="105"/>
      <c r="D29" s="52">
        <v>25507</v>
      </c>
      <c r="E29" s="105"/>
      <c r="F29" s="52">
        <v>-40615</v>
      </c>
      <c r="G29" s="120"/>
      <c r="H29" s="52">
        <v>-97259</v>
      </c>
      <c r="K29" s="3"/>
      <c r="L29" s="3"/>
      <c r="M29" s="3"/>
      <c r="N29" s="3"/>
      <c r="O29" s="3"/>
      <c r="P29" s="3"/>
    </row>
    <row r="30" spans="1:24" ht="20.9" customHeight="1">
      <c r="A30" s="87" t="s">
        <v>15</v>
      </c>
      <c r="B30" s="52">
        <v>289437</v>
      </c>
      <c r="C30" s="105"/>
      <c r="D30" s="52">
        <v>-26958</v>
      </c>
      <c r="E30" s="105"/>
      <c r="F30" s="52">
        <v>481573</v>
      </c>
      <c r="G30" s="120"/>
      <c r="H30" s="52">
        <v>87538</v>
      </c>
      <c r="K30" s="3"/>
      <c r="L30" s="3"/>
      <c r="M30" s="3"/>
      <c r="N30" s="3"/>
      <c r="O30" s="3"/>
      <c r="P30" s="3"/>
    </row>
    <row r="31" spans="1:24" ht="20.9" customHeight="1">
      <c r="A31" s="87" t="s">
        <v>17</v>
      </c>
      <c r="B31" s="52">
        <v>4904</v>
      </c>
      <c r="C31" s="105"/>
      <c r="D31" s="52">
        <v>1931</v>
      </c>
      <c r="E31" s="105"/>
      <c r="F31" s="52">
        <v>-497</v>
      </c>
      <c r="G31" s="120"/>
      <c r="H31" s="52">
        <v>21856</v>
      </c>
    </row>
    <row r="32" spans="1:24" ht="20.9" customHeight="1">
      <c r="A32" s="87" t="s">
        <v>30</v>
      </c>
      <c r="B32" s="52">
        <v>-2321</v>
      </c>
      <c r="C32" s="105"/>
      <c r="D32" s="52">
        <v>4070</v>
      </c>
      <c r="E32" s="105"/>
      <c r="F32" s="52">
        <v>216</v>
      </c>
      <c r="G32" s="120"/>
      <c r="H32" s="52">
        <v>42</v>
      </c>
    </row>
    <row r="33" spans="1:24" ht="20.9" customHeight="1">
      <c r="A33" s="87" t="s">
        <v>174</v>
      </c>
      <c r="B33" s="52">
        <v>-74585</v>
      </c>
      <c r="C33" s="105"/>
      <c r="D33" s="52">
        <v>13393</v>
      </c>
      <c r="E33" s="105"/>
      <c r="F33" s="52">
        <v>-51973</v>
      </c>
      <c r="G33" s="120"/>
      <c r="H33" s="52">
        <v>-32858</v>
      </c>
      <c r="J33" s="16"/>
    </row>
    <row r="34" spans="1:24" ht="20.9" customHeight="1">
      <c r="A34" s="87" t="s">
        <v>39</v>
      </c>
      <c r="B34" s="52">
        <v>-27966</v>
      </c>
      <c r="C34" s="105"/>
      <c r="D34" s="52">
        <v>-12009</v>
      </c>
      <c r="E34" s="105"/>
      <c r="F34" s="52">
        <v>-12200</v>
      </c>
      <c r="G34" s="120"/>
      <c r="H34" s="52">
        <v>-6763</v>
      </c>
      <c r="J34" s="16"/>
    </row>
    <row r="35" spans="1:24" ht="20.9" customHeight="1">
      <c r="A35" s="87" t="s">
        <v>44</v>
      </c>
      <c r="B35" s="52">
        <v>-17</v>
      </c>
      <c r="C35" s="105"/>
      <c r="D35" s="52">
        <v>-16131</v>
      </c>
      <c r="E35" s="105"/>
      <c r="F35" s="52">
        <v>-747</v>
      </c>
      <c r="G35" s="120"/>
      <c r="H35" s="52">
        <v>-6418</v>
      </c>
      <c r="J35" s="16"/>
    </row>
    <row r="36" spans="1:24" ht="20.9" customHeight="1">
      <c r="A36" s="87" t="s">
        <v>51</v>
      </c>
      <c r="B36" s="124">
        <v>-100</v>
      </c>
      <c r="C36" s="105"/>
      <c r="D36" s="52">
        <v>0</v>
      </c>
      <c r="E36" s="105"/>
      <c r="F36" s="124">
        <v>0</v>
      </c>
      <c r="G36" s="124"/>
      <c r="H36" s="124">
        <v>0</v>
      </c>
      <c r="J36" s="16"/>
    </row>
    <row r="37" spans="1:24" ht="20.9" customHeight="1">
      <c r="A37" s="87" t="s">
        <v>175</v>
      </c>
      <c r="B37" s="79">
        <v>-1085</v>
      </c>
      <c r="C37" s="105"/>
      <c r="D37" s="79">
        <v>0</v>
      </c>
      <c r="E37" s="105"/>
      <c r="F37" s="79">
        <v>-146</v>
      </c>
      <c r="G37" s="120"/>
      <c r="H37" s="79">
        <v>0</v>
      </c>
      <c r="J37" s="16"/>
    </row>
    <row r="38" spans="1:24" ht="20.9" customHeight="1">
      <c r="A38" s="87" t="s">
        <v>234</v>
      </c>
      <c r="B38" s="77">
        <f>SUM(B26:B37)</f>
        <v>498514</v>
      </c>
      <c r="C38" s="105"/>
      <c r="D38" s="77">
        <f>SUM(D26:D37)</f>
        <v>64248</v>
      </c>
      <c r="E38" s="105"/>
      <c r="F38" s="77">
        <f>SUM(F26:F37)</f>
        <v>488293</v>
      </c>
      <c r="G38" s="125"/>
      <c r="H38" s="77">
        <f>SUM(H26:H37)</f>
        <v>55715</v>
      </c>
      <c r="J38" s="16"/>
    </row>
    <row r="39" spans="1:24" ht="20.9" customHeight="1">
      <c r="A39" s="87" t="s">
        <v>176</v>
      </c>
      <c r="B39" s="77">
        <v>-831</v>
      </c>
      <c r="C39" s="105"/>
      <c r="D39" s="77">
        <v>-2628</v>
      </c>
      <c r="E39" s="105"/>
      <c r="F39" s="77">
        <v>-6405</v>
      </c>
      <c r="G39" s="125"/>
      <c r="H39" s="77">
        <v>-6448</v>
      </c>
      <c r="J39" s="16"/>
    </row>
    <row r="40" spans="1:24" s="115" customFormat="1" ht="20.9" customHeight="1">
      <c r="A40" s="126" t="s">
        <v>235</v>
      </c>
      <c r="B40" s="66">
        <f>SUM(B38:B39)</f>
        <v>497683</v>
      </c>
      <c r="C40" s="56"/>
      <c r="D40" s="66">
        <f>SUM(D38:D39)</f>
        <v>61620</v>
      </c>
      <c r="E40" s="127"/>
      <c r="F40" s="66">
        <f>SUM(F38:F39)</f>
        <v>481888</v>
      </c>
      <c r="G40" s="56"/>
      <c r="H40" s="66">
        <f>SUM(H38:H39)</f>
        <v>49267</v>
      </c>
      <c r="I40" s="111"/>
      <c r="J40" s="16"/>
      <c r="K40" s="111"/>
      <c r="L40" s="111"/>
      <c r="M40" s="111"/>
      <c r="N40" s="111"/>
      <c r="O40" s="111"/>
      <c r="P40" s="111"/>
      <c r="Q40" s="111"/>
      <c r="R40" s="111"/>
      <c r="S40" s="111"/>
      <c r="T40" s="111"/>
      <c r="U40" s="111"/>
      <c r="V40" s="111"/>
      <c r="W40" s="111"/>
      <c r="X40" s="111"/>
    </row>
    <row r="41" spans="1:24" s="115" customFormat="1" ht="16.5" customHeight="1">
      <c r="A41" s="114"/>
      <c r="B41" s="37"/>
      <c r="C41" s="19"/>
      <c r="D41" s="37"/>
      <c r="E41" s="108"/>
      <c r="F41" s="16"/>
      <c r="G41" s="19"/>
      <c r="H41" s="16"/>
      <c r="J41" s="111"/>
      <c r="Q41" s="111"/>
      <c r="R41" s="111"/>
      <c r="S41" s="111"/>
      <c r="T41" s="111"/>
      <c r="U41" s="111"/>
      <c r="V41" s="111"/>
      <c r="W41" s="111"/>
      <c r="X41" s="111"/>
    </row>
    <row r="42" spans="1:24" ht="20.9" customHeight="1">
      <c r="A42" s="110" t="s">
        <v>103</v>
      </c>
    </row>
    <row r="43" spans="1:24" ht="20.9" customHeight="1">
      <c r="A43" s="112" t="s">
        <v>163</v>
      </c>
    </row>
    <row r="44" spans="1:24" ht="16.5" customHeight="1"/>
    <row r="45" spans="1:24" ht="20.9" customHeight="1">
      <c r="A45" s="87" t="s">
        <v>71</v>
      </c>
      <c r="B45" s="213" t="s">
        <v>2</v>
      </c>
      <c r="C45" s="213"/>
      <c r="D45" s="213"/>
      <c r="E45" s="150"/>
      <c r="F45" s="214" t="s">
        <v>3</v>
      </c>
      <c r="G45" s="214"/>
      <c r="H45" s="214"/>
    </row>
    <row r="46" spans="1:24" ht="20.9" customHeight="1">
      <c r="B46" s="213" t="s">
        <v>4</v>
      </c>
      <c r="C46" s="213"/>
      <c r="D46" s="213"/>
      <c r="E46" s="106"/>
      <c r="F46" s="213" t="s">
        <v>4</v>
      </c>
      <c r="G46" s="213"/>
      <c r="H46" s="213"/>
    </row>
    <row r="47" spans="1:24" s="115" customFormat="1" ht="15.4" customHeight="1">
      <c r="A47" s="114"/>
      <c r="B47" s="220" t="s">
        <v>217</v>
      </c>
      <c r="C47" s="220"/>
      <c r="D47" s="220"/>
      <c r="E47" s="113"/>
      <c r="F47" s="220" t="s">
        <v>217</v>
      </c>
      <c r="G47" s="220"/>
      <c r="H47" s="220"/>
      <c r="I47" s="3"/>
      <c r="Q47" s="111"/>
      <c r="R47" s="111"/>
      <c r="S47" s="111"/>
      <c r="T47" s="111"/>
      <c r="U47" s="111"/>
      <c r="V47" s="111"/>
      <c r="W47" s="111"/>
      <c r="X47" s="111"/>
    </row>
    <row r="48" spans="1:24" s="115" customFormat="1" ht="20.9" customHeight="1">
      <c r="A48" s="114"/>
      <c r="B48" s="220" t="s">
        <v>209</v>
      </c>
      <c r="C48" s="220"/>
      <c r="D48" s="220"/>
      <c r="E48" s="113"/>
      <c r="F48" s="220" t="s">
        <v>209</v>
      </c>
      <c r="G48" s="220"/>
      <c r="H48" s="220"/>
      <c r="I48" s="3"/>
      <c r="Q48" s="111"/>
      <c r="R48" s="111"/>
      <c r="S48" s="111"/>
      <c r="T48" s="111"/>
      <c r="U48" s="111"/>
      <c r="V48" s="111"/>
      <c r="W48" s="111"/>
      <c r="X48" s="111"/>
    </row>
    <row r="49" spans="1:24" ht="20.9" customHeight="1">
      <c r="B49" s="116">
        <v>2025</v>
      </c>
      <c r="C49" s="117"/>
      <c r="D49" s="116">
        <v>2024</v>
      </c>
      <c r="E49" s="117"/>
      <c r="F49" s="116">
        <v>2025</v>
      </c>
      <c r="G49" s="117"/>
      <c r="H49" s="116">
        <v>2024</v>
      </c>
    </row>
    <row r="50" spans="1:24" ht="16.5" customHeight="1">
      <c r="B50" s="221" t="s">
        <v>9</v>
      </c>
      <c r="C50" s="221"/>
      <c r="D50" s="221"/>
      <c r="E50" s="221"/>
      <c r="F50" s="221"/>
      <c r="G50" s="221"/>
      <c r="H50" s="221"/>
    </row>
    <row r="51" spans="1:24" s="115" customFormat="1" ht="20.9" customHeight="1">
      <c r="A51" s="128" t="s">
        <v>177</v>
      </c>
      <c r="B51" s="16"/>
      <c r="C51" s="19"/>
      <c r="D51" s="16"/>
      <c r="E51" s="108"/>
      <c r="F51" s="129"/>
      <c r="G51" s="129"/>
      <c r="H51" s="129"/>
      <c r="Q51" s="111"/>
      <c r="R51" s="111"/>
      <c r="S51" s="111"/>
      <c r="T51" s="111"/>
      <c r="U51" s="111"/>
      <c r="V51" s="111"/>
      <c r="W51" s="111"/>
      <c r="X51" s="111"/>
    </row>
    <row r="52" spans="1:24" ht="20.9" customHeight="1">
      <c r="A52" s="114" t="s">
        <v>226</v>
      </c>
      <c r="B52" s="70">
        <v>0</v>
      </c>
      <c r="C52" s="105"/>
      <c r="D52" s="70">
        <v>0</v>
      </c>
      <c r="E52" s="105"/>
      <c r="F52" s="70">
        <v>7630</v>
      </c>
      <c r="G52" s="130"/>
      <c r="H52" s="70">
        <v>0</v>
      </c>
      <c r="J52" s="115"/>
      <c r="K52" s="115"/>
      <c r="L52" s="115"/>
      <c r="M52" s="115"/>
      <c r="N52" s="115"/>
      <c r="O52" s="115"/>
      <c r="P52" s="115"/>
    </row>
    <row r="53" spans="1:24" ht="20.9" customHeight="1">
      <c r="A53" s="114" t="s">
        <v>206</v>
      </c>
      <c r="B53" s="70">
        <v>660</v>
      </c>
      <c r="C53" s="105"/>
      <c r="D53" s="70">
        <v>1440</v>
      </c>
      <c r="E53" s="105"/>
      <c r="F53" s="70">
        <v>660</v>
      </c>
      <c r="G53" s="130"/>
      <c r="H53" s="70">
        <v>1440</v>
      </c>
      <c r="J53" s="115"/>
      <c r="K53" s="115"/>
      <c r="L53" s="115"/>
      <c r="M53" s="115"/>
      <c r="N53" s="115"/>
      <c r="O53" s="115"/>
      <c r="P53" s="115"/>
    </row>
    <row r="54" spans="1:24" ht="20.9" customHeight="1">
      <c r="A54" s="114" t="s">
        <v>227</v>
      </c>
      <c r="B54" s="52">
        <v>0</v>
      </c>
      <c r="C54" s="105"/>
      <c r="D54" s="70">
        <v>0</v>
      </c>
      <c r="E54" s="105"/>
      <c r="F54" s="70">
        <v>-13460</v>
      </c>
      <c r="G54" s="130"/>
      <c r="H54" s="70">
        <v>0</v>
      </c>
      <c r="J54" s="115"/>
      <c r="K54" s="115"/>
      <c r="L54" s="115"/>
      <c r="M54" s="115"/>
      <c r="N54" s="115"/>
      <c r="O54" s="115"/>
      <c r="P54" s="115"/>
    </row>
    <row r="55" spans="1:24" s="115" customFormat="1" ht="20.9" customHeight="1">
      <c r="A55" s="114" t="s">
        <v>178</v>
      </c>
      <c r="B55" s="70">
        <v>-37</v>
      </c>
      <c r="C55" s="55"/>
      <c r="D55" s="70">
        <v>-30</v>
      </c>
      <c r="E55" s="131"/>
      <c r="F55" s="70">
        <v>-37</v>
      </c>
      <c r="G55" s="55"/>
      <c r="H55" s="70">
        <v>-30</v>
      </c>
      <c r="J55" s="111"/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</row>
    <row r="56" spans="1:24" s="115" customFormat="1" ht="20.9" customHeight="1">
      <c r="A56" s="114" t="s">
        <v>179</v>
      </c>
      <c r="B56" s="76">
        <f>-B87</f>
        <v>-5976</v>
      </c>
      <c r="C56" s="55"/>
      <c r="D56" s="76">
        <v>-35942</v>
      </c>
      <c r="E56" s="131"/>
      <c r="F56" s="70">
        <v>-5475</v>
      </c>
      <c r="G56" s="55"/>
      <c r="H56" s="70">
        <v>-10566</v>
      </c>
      <c r="I56" s="19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</row>
    <row r="57" spans="1:24" s="115" customFormat="1" ht="20.9" customHeight="1">
      <c r="A57" s="87" t="s">
        <v>180</v>
      </c>
      <c r="B57" s="76">
        <v>-292</v>
      </c>
      <c r="C57" s="55"/>
      <c r="D57" s="76">
        <v>0</v>
      </c>
      <c r="E57" s="131"/>
      <c r="F57" s="70">
        <v>-292</v>
      </c>
      <c r="G57" s="55"/>
      <c r="H57" s="70">
        <v>0</v>
      </c>
      <c r="I57" s="16"/>
      <c r="J57" s="111"/>
      <c r="Q57" s="111"/>
      <c r="R57" s="111"/>
      <c r="S57" s="111"/>
      <c r="T57" s="111"/>
      <c r="U57" s="111"/>
      <c r="V57" s="111"/>
      <c r="W57" s="111"/>
      <c r="X57" s="111"/>
    </row>
    <row r="58" spans="1:24" s="115" customFormat="1" ht="20.9" customHeight="1">
      <c r="A58" s="114" t="s">
        <v>181</v>
      </c>
      <c r="B58" s="76">
        <v>99</v>
      </c>
      <c r="C58" s="55"/>
      <c r="D58" s="76">
        <v>476</v>
      </c>
      <c r="E58" s="131"/>
      <c r="F58" s="55">
        <v>0</v>
      </c>
      <c r="G58" s="55"/>
      <c r="H58" s="55">
        <v>0</v>
      </c>
      <c r="I58" s="16"/>
      <c r="J58" s="111"/>
      <c r="K58" s="111"/>
      <c r="L58" s="111"/>
      <c r="M58" s="111"/>
      <c r="N58" s="111"/>
      <c r="O58" s="111"/>
      <c r="P58" s="111"/>
      <c r="Q58" s="111"/>
      <c r="R58" s="111"/>
      <c r="S58" s="111"/>
      <c r="T58" s="111"/>
      <c r="U58" s="111"/>
      <c r="V58" s="111"/>
      <c r="W58" s="111"/>
      <c r="X58" s="111"/>
    </row>
    <row r="59" spans="1:24" s="115" customFormat="1" ht="20.9" customHeight="1">
      <c r="A59" s="115" t="s">
        <v>182</v>
      </c>
      <c r="B59" s="76">
        <v>0</v>
      </c>
      <c r="C59" s="55"/>
      <c r="D59" s="76">
        <v>-260</v>
      </c>
      <c r="E59" s="131"/>
      <c r="F59" s="124">
        <v>0</v>
      </c>
      <c r="G59" s="124"/>
      <c r="H59" s="124">
        <v>0</v>
      </c>
      <c r="I59" s="16"/>
      <c r="J59" s="111"/>
      <c r="Q59" s="111"/>
      <c r="R59" s="111"/>
      <c r="S59" s="111"/>
      <c r="T59" s="111"/>
      <c r="U59" s="111"/>
      <c r="V59" s="111"/>
      <c r="W59" s="111"/>
      <c r="X59" s="111"/>
    </row>
    <row r="60" spans="1:24" s="115" customFormat="1" ht="20.9" customHeight="1">
      <c r="A60" s="114" t="s">
        <v>183</v>
      </c>
      <c r="B60" s="76">
        <v>45</v>
      </c>
      <c r="C60" s="55"/>
      <c r="D60" s="76">
        <v>147</v>
      </c>
      <c r="E60" s="131"/>
      <c r="F60" s="55">
        <v>45</v>
      </c>
      <c r="G60" s="55"/>
      <c r="H60" s="55">
        <v>505</v>
      </c>
      <c r="I60" s="16"/>
      <c r="J60" s="111"/>
      <c r="Q60" s="111"/>
      <c r="R60" s="111"/>
      <c r="S60" s="111"/>
      <c r="T60" s="111"/>
      <c r="U60" s="111"/>
      <c r="V60" s="111"/>
      <c r="W60" s="111"/>
      <c r="X60" s="111"/>
    </row>
    <row r="61" spans="1:24" s="115" customFormat="1" ht="20.9" customHeight="1">
      <c r="A61" s="126" t="s">
        <v>203</v>
      </c>
      <c r="B61" s="66">
        <f>SUM(B52:B60)</f>
        <v>-5501</v>
      </c>
      <c r="C61" s="56"/>
      <c r="D61" s="66">
        <f>SUM(D52:D60)</f>
        <v>-34169</v>
      </c>
      <c r="E61" s="56"/>
      <c r="F61" s="66">
        <f>SUM(F52:F60)</f>
        <v>-10929</v>
      </c>
      <c r="G61" s="56"/>
      <c r="H61" s="66">
        <f>SUM(H52:H60)</f>
        <v>-8651</v>
      </c>
      <c r="I61" s="16"/>
      <c r="J61" s="111"/>
      <c r="Q61" s="111"/>
      <c r="R61" s="111"/>
      <c r="S61" s="111"/>
      <c r="T61" s="111"/>
      <c r="U61" s="111"/>
      <c r="V61" s="111"/>
      <c r="W61" s="111"/>
      <c r="X61" s="111"/>
    </row>
    <row r="62" spans="1:24" s="115" customFormat="1" ht="16.5" customHeight="1">
      <c r="A62" s="126"/>
      <c r="B62" s="77"/>
      <c r="C62" s="77"/>
      <c r="D62" s="77"/>
      <c r="E62" s="125"/>
      <c r="F62" s="77"/>
      <c r="G62" s="77"/>
      <c r="H62" s="77"/>
      <c r="Q62" s="111"/>
      <c r="R62" s="111"/>
      <c r="S62" s="111"/>
      <c r="T62" s="111"/>
      <c r="U62" s="111"/>
      <c r="V62" s="111"/>
      <c r="W62" s="111"/>
      <c r="X62" s="111"/>
    </row>
    <row r="63" spans="1:24" s="132" customFormat="1" ht="20.9" customHeight="1">
      <c r="A63" s="128" t="s">
        <v>184</v>
      </c>
      <c r="B63" s="52"/>
      <c r="C63" s="77"/>
      <c r="D63" s="52"/>
      <c r="E63" s="125"/>
      <c r="F63" s="52"/>
      <c r="G63" s="77"/>
      <c r="H63" s="52"/>
      <c r="I63" s="19"/>
      <c r="Q63" s="111"/>
      <c r="R63" s="111"/>
      <c r="S63" s="111"/>
      <c r="T63" s="111"/>
      <c r="U63" s="111"/>
      <c r="V63" s="111"/>
      <c r="W63" s="111"/>
      <c r="X63" s="111"/>
    </row>
    <row r="64" spans="1:24" s="115" customFormat="1" ht="20.9" customHeight="1">
      <c r="A64" s="114" t="s">
        <v>236</v>
      </c>
      <c r="B64" s="124"/>
      <c r="C64" s="124"/>
      <c r="D64" s="124"/>
      <c r="E64" s="124"/>
      <c r="F64" s="124"/>
      <c r="G64" s="124"/>
      <c r="H64" s="124"/>
      <c r="I64" s="19"/>
      <c r="Q64" s="111"/>
      <c r="R64" s="111"/>
      <c r="S64" s="111"/>
      <c r="T64" s="111"/>
      <c r="U64" s="111"/>
      <c r="V64" s="111"/>
      <c r="W64" s="111"/>
      <c r="X64" s="111"/>
    </row>
    <row r="65" spans="1:24" s="115" customFormat="1" ht="20.9" customHeight="1">
      <c r="A65" s="114" t="s">
        <v>185</v>
      </c>
      <c r="B65" s="78">
        <v>-385745</v>
      </c>
      <c r="C65" s="77"/>
      <c r="D65" s="78">
        <v>95902</v>
      </c>
      <c r="E65" s="125"/>
      <c r="F65" s="124">
        <v>-407204</v>
      </c>
      <c r="G65" s="77"/>
      <c r="H65" s="124">
        <v>41822</v>
      </c>
      <c r="I65" s="19"/>
      <c r="J65" s="111"/>
      <c r="Q65" s="111"/>
      <c r="R65" s="111"/>
      <c r="S65" s="111"/>
      <c r="T65" s="111"/>
      <c r="U65" s="111"/>
      <c r="V65" s="111"/>
      <c r="W65" s="111"/>
      <c r="X65" s="111"/>
    </row>
    <row r="66" spans="1:24" s="115" customFormat="1" ht="20.9" customHeight="1">
      <c r="A66" s="114" t="s">
        <v>186</v>
      </c>
      <c r="B66" s="78">
        <v>-11864</v>
      </c>
      <c r="C66" s="77"/>
      <c r="D66" s="78">
        <v>-8032</v>
      </c>
      <c r="E66" s="125"/>
      <c r="F66" s="124">
        <v>-5422</v>
      </c>
      <c r="G66" s="77"/>
      <c r="H66" s="124">
        <v>-6950</v>
      </c>
      <c r="I66" s="19"/>
      <c r="J66" s="111"/>
      <c r="Q66" s="111"/>
      <c r="R66" s="111"/>
      <c r="S66" s="111"/>
      <c r="T66" s="111"/>
      <c r="U66" s="111"/>
      <c r="V66" s="111"/>
      <c r="W66" s="111"/>
      <c r="X66" s="111"/>
    </row>
    <row r="67" spans="1:24" s="115" customFormat="1" ht="20.9" customHeight="1">
      <c r="A67" s="114" t="s">
        <v>187</v>
      </c>
      <c r="B67" s="78">
        <v>-68201</v>
      </c>
      <c r="C67" s="77"/>
      <c r="D67" s="78">
        <v>-107199</v>
      </c>
      <c r="E67" s="125"/>
      <c r="F67" s="77">
        <v>-25000</v>
      </c>
      <c r="G67" s="77"/>
      <c r="H67" s="77">
        <v>-70000</v>
      </c>
      <c r="I67" s="19"/>
      <c r="J67" s="111"/>
      <c r="K67" s="132"/>
      <c r="L67" s="132"/>
      <c r="M67" s="132"/>
      <c r="N67" s="132"/>
      <c r="O67" s="132"/>
      <c r="P67" s="132"/>
      <c r="Q67" s="111"/>
      <c r="R67" s="111"/>
      <c r="S67" s="111"/>
      <c r="T67" s="111"/>
      <c r="U67" s="111"/>
      <c r="V67" s="111"/>
      <c r="W67" s="111"/>
      <c r="X67" s="111"/>
    </row>
    <row r="68" spans="1:24" s="115" customFormat="1" ht="20.9" customHeight="1">
      <c r="A68" s="114" t="s">
        <v>188</v>
      </c>
      <c r="B68" s="78">
        <v>0</v>
      </c>
      <c r="C68" s="77"/>
      <c r="D68" s="124">
        <v>38543</v>
      </c>
      <c r="E68" s="125"/>
      <c r="F68" s="77">
        <v>0</v>
      </c>
      <c r="G68" s="77"/>
      <c r="H68" s="124">
        <v>30898</v>
      </c>
      <c r="I68" s="19"/>
      <c r="J68" s="111"/>
      <c r="Q68" s="111"/>
      <c r="R68" s="111"/>
      <c r="S68" s="111"/>
      <c r="T68" s="111"/>
      <c r="U68" s="111"/>
      <c r="V68" s="111"/>
      <c r="W68" s="111"/>
      <c r="X68" s="111"/>
    </row>
    <row r="69" spans="1:24" s="115" customFormat="1" ht="20.9" customHeight="1">
      <c r="A69" s="114" t="s">
        <v>189</v>
      </c>
      <c r="B69" s="78">
        <v>-54720</v>
      </c>
      <c r="C69" s="77"/>
      <c r="D69" s="78">
        <v>-61320</v>
      </c>
      <c r="E69" s="125"/>
      <c r="F69" s="52">
        <v>-49481</v>
      </c>
      <c r="G69" s="77"/>
      <c r="H69" s="52">
        <v>-47012</v>
      </c>
      <c r="I69" s="16"/>
      <c r="J69" s="111"/>
      <c r="Q69" s="111"/>
      <c r="R69" s="111"/>
      <c r="S69" s="111"/>
      <c r="T69" s="111"/>
      <c r="U69" s="111"/>
      <c r="V69" s="111"/>
      <c r="W69" s="111"/>
      <c r="X69" s="111"/>
    </row>
    <row r="70" spans="1:24" s="115" customFormat="1" ht="20.9" customHeight="1">
      <c r="A70" s="114" t="s">
        <v>219</v>
      </c>
      <c r="B70" s="78">
        <v>-1235</v>
      </c>
      <c r="C70" s="77"/>
      <c r="D70" s="78">
        <v>-1619</v>
      </c>
      <c r="E70" s="125"/>
      <c r="F70" s="52">
        <v>-382</v>
      </c>
      <c r="G70" s="77"/>
      <c r="H70" s="52">
        <v>-393</v>
      </c>
      <c r="I70" s="16"/>
      <c r="J70" s="111"/>
      <c r="Q70" s="111"/>
      <c r="R70" s="111"/>
      <c r="S70" s="111"/>
      <c r="T70" s="111"/>
      <c r="U70" s="111"/>
      <c r="V70" s="111"/>
      <c r="W70" s="111"/>
      <c r="X70" s="111"/>
    </row>
    <row r="71" spans="1:24" s="115" customFormat="1" ht="20.9" customHeight="1">
      <c r="A71" s="133" t="s">
        <v>190</v>
      </c>
      <c r="B71" s="134">
        <f>SUM(B65:B70)</f>
        <v>-521765</v>
      </c>
      <c r="C71" s="127"/>
      <c r="D71" s="134">
        <f>SUM(D65:D70)</f>
        <v>-43725</v>
      </c>
      <c r="E71" s="127"/>
      <c r="F71" s="134">
        <f>SUM(F65:F70)</f>
        <v>-487489</v>
      </c>
      <c r="G71" s="127"/>
      <c r="H71" s="134">
        <f>SUM(H65:H70)</f>
        <v>-51635</v>
      </c>
      <c r="I71" s="19"/>
      <c r="J71" s="111"/>
      <c r="Q71" s="111"/>
      <c r="R71" s="111"/>
      <c r="S71" s="111"/>
      <c r="T71" s="111"/>
      <c r="U71" s="111"/>
      <c r="V71" s="111"/>
      <c r="W71" s="111"/>
      <c r="X71" s="111"/>
    </row>
    <row r="72" spans="1:24" s="115" customFormat="1" ht="20.9" customHeight="1">
      <c r="A72" s="87" t="s">
        <v>191</v>
      </c>
      <c r="B72" s="127"/>
      <c r="C72" s="127"/>
      <c r="D72" s="127"/>
      <c r="E72" s="127"/>
      <c r="F72" s="127"/>
      <c r="G72" s="127"/>
      <c r="H72" s="127"/>
      <c r="I72" s="19"/>
      <c r="J72" s="111"/>
      <c r="Q72" s="111"/>
      <c r="R72" s="111"/>
      <c r="S72" s="111"/>
      <c r="T72" s="111"/>
      <c r="U72" s="111"/>
      <c r="V72" s="111"/>
      <c r="W72" s="111"/>
      <c r="X72" s="111"/>
    </row>
    <row r="73" spans="1:24" s="132" customFormat="1" ht="20.9" customHeight="1">
      <c r="A73" s="87" t="s">
        <v>192</v>
      </c>
      <c r="B73" s="125">
        <f>B40+B61+B71</f>
        <v>-29583</v>
      </c>
      <c r="C73" s="125"/>
      <c r="D73" s="125">
        <f>D40+D61+D71</f>
        <v>-16274</v>
      </c>
      <c r="E73" s="125"/>
      <c r="F73" s="125">
        <f>F40+F61+F71</f>
        <v>-16530</v>
      </c>
      <c r="G73" s="125"/>
      <c r="H73" s="125">
        <f>H40+H61+H71</f>
        <v>-11019</v>
      </c>
      <c r="I73" s="19"/>
      <c r="J73" s="111"/>
      <c r="K73" s="115"/>
      <c r="L73" s="115"/>
      <c r="M73" s="115"/>
      <c r="N73" s="115"/>
      <c r="O73" s="115"/>
      <c r="P73" s="115"/>
      <c r="Q73" s="111"/>
      <c r="R73" s="111"/>
      <c r="S73" s="111"/>
      <c r="T73" s="111"/>
      <c r="U73" s="111"/>
      <c r="V73" s="111"/>
      <c r="W73" s="111"/>
      <c r="X73" s="111"/>
    </row>
    <row r="74" spans="1:24" s="132" customFormat="1" ht="20.9" customHeight="1">
      <c r="A74" s="115" t="s">
        <v>193</v>
      </c>
      <c r="B74" s="135">
        <v>510</v>
      </c>
      <c r="C74" s="77"/>
      <c r="D74" s="135">
        <v>-1633</v>
      </c>
      <c r="E74" s="125"/>
      <c r="F74" s="136">
        <v>0</v>
      </c>
      <c r="G74" s="124"/>
      <c r="H74" s="136">
        <v>0</v>
      </c>
      <c r="I74" s="19"/>
      <c r="J74" s="111"/>
      <c r="K74" s="115"/>
      <c r="L74" s="115"/>
      <c r="M74" s="115"/>
      <c r="N74" s="115"/>
      <c r="O74" s="115"/>
      <c r="P74" s="115"/>
      <c r="Q74" s="111"/>
      <c r="R74" s="111"/>
      <c r="S74" s="111"/>
      <c r="T74" s="111"/>
      <c r="U74" s="111"/>
      <c r="V74" s="111"/>
      <c r="W74" s="111"/>
      <c r="X74" s="111"/>
    </row>
    <row r="75" spans="1:24" s="132" customFormat="1" ht="20.9" customHeight="1">
      <c r="A75" s="133" t="s">
        <v>194</v>
      </c>
      <c r="B75" s="56">
        <f>SUM(B73:B74)</f>
        <v>-29073</v>
      </c>
      <c r="C75" s="56"/>
      <c r="D75" s="56">
        <f>SUM(D73:D74)</f>
        <v>-17907</v>
      </c>
      <c r="E75" s="56"/>
      <c r="F75" s="56">
        <f>SUM(F73:F74)</f>
        <v>-16530</v>
      </c>
      <c r="G75" s="56"/>
      <c r="H75" s="56">
        <f>SUM(H73:H74)</f>
        <v>-11019</v>
      </c>
      <c r="I75" s="19"/>
      <c r="J75" s="111"/>
      <c r="K75" s="115"/>
      <c r="L75" s="115"/>
      <c r="M75" s="115"/>
      <c r="N75" s="115"/>
      <c r="O75" s="115"/>
      <c r="P75" s="115"/>
      <c r="Q75" s="111"/>
      <c r="R75" s="111"/>
      <c r="S75" s="111"/>
      <c r="T75" s="111"/>
      <c r="U75" s="111"/>
      <c r="V75" s="111"/>
      <c r="W75" s="111"/>
      <c r="X75" s="111"/>
    </row>
    <row r="76" spans="1:24" s="132" customFormat="1" ht="20.9" customHeight="1">
      <c r="A76" s="114" t="s">
        <v>195</v>
      </c>
      <c r="B76" s="79">
        <f>'BS-2-3'!F11</f>
        <v>151511</v>
      </c>
      <c r="C76" s="125"/>
      <c r="D76" s="79">
        <v>210881</v>
      </c>
      <c r="E76" s="80"/>
      <c r="F76" s="79">
        <f>'BS-2-3'!J11</f>
        <v>27920</v>
      </c>
      <c r="G76" s="80"/>
      <c r="H76" s="79">
        <v>64418</v>
      </c>
      <c r="I76" s="19"/>
      <c r="J76" s="111"/>
      <c r="K76" s="115"/>
      <c r="L76" s="115"/>
      <c r="M76" s="115"/>
      <c r="N76" s="115"/>
      <c r="O76" s="115"/>
      <c r="P76" s="115"/>
      <c r="Q76" s="111"/>
      <c r="R76" s="111"/>
      <c r="S76" s="111"/>
      <c r="T76" s="111"/>
      <c r="U76" s="111"/>
      <c r="V76" s="111"/>
      <c r="W76" s="111"/>
      <c r="X76" s="111"/>
    </row>
    <row r="77" spans="1:24" s="132" customFormat="1" ht="20.9" customHeight="1" thickBot="1">
      <c r="A77" s="133" t="s">
        <v>218</v>
      </c>
      <c r="B77" s="137">
        <f>SUM(B75:B76)</f>
        <v>122438</v>
      </c>
      <c r="C77" s="127"/>
      <c r="D77" s="137">
        <f>SUM(D75:D76)</f>
        <v>192974</v>
      </c>
      <c r="E77" s="127"/>
      <c r="F77" s="137">
        <f>SUM(F75:F76)</f>
        <v>11390</v>
      </c>
      <c r="G77" s="127"/>
      <c r="H77" s="137">
        <f>SUM(H75:H76)</f>
        <v>53399</v>
      </c>
      <c r="I77" s="30"/>
      <c r="J77" s="111"/>
      <c r="Q77" s="111"/>
      <c r="R77" s="111"/>
      <c r="S77" s="111"/>
      <c r="T77" s="111"/>
      <c r="U77" s="111"/>
      <c r="V77" s="111"/>
      <c r="W77" s="111"/>
      <c r="X77" s="111"/>
    </row>
    <row r="78" spans="1:24" s="115" customFormat="1" ht="16.5" customHeight="1" thickTop="1">
      <c r="A78" s="133"/>
      <c r="B78" s="127"/>
      <c r="C78" s="127"/>
      <c r="D78" s="127"/>
      <c r="E78" s="127"/>
      <c r="F78" s="127"/>
      <c r="G78" s="127"/>
      <c r="H78" s="127"/>
      <c r="I78" s="38"/>
      <c r="J78" s="138"/>
      <c r="K78" s="132"/>
      <c r="L78" s="132"/>
      <c r="M78" s="132"/>
      <c r="N78" s="132"/>
      <c r="O78" s="132"/>
      <c r="P78" s="132"/>
      <c r="Q78" s="111"/>
      <c r="R78" s="111"/>
      <c r="S78" s="111"/>
      <c r="T78" s="111"/>
      <c r="U78" s="111"/>
      <c r="V78" s="111"/>
      <c r="W78" s="111"/>
      <c r="X78" s="111"/>
    </row>
    <row r="79" spans="1:24" s="139" customFormat="1" ht="19.5" customHeight="1">
      <c r="A79" s="118" t="s">
        <v>196</v>
      </c>
      <c r="B79" s="127"/>
      <c r="C79" s="127"/>
      <c r="D79" s="127"/>
      <c r="E79" s="127"/>
      <c r="F79" s="127"/>
      <c r="G79" s="56"/>
      <c r="H79" s="127"/>
      <c r="I79" s="39"/>
      <c r="Q79" s="111"/>
      <c r="R79" s="111"/>
      <c r="S79" s="111"/>
      <c r="T79" s="111"/>
      <c r="U79" s="111"/>
      <c r="V79" s="111"/>
      <c r="W79" s="111"/>
      <c r="X79" s="111"/>
    </row>
    <row r="80" spans="1:24" s="143" customFormat="1" ht="19.5" customHeight="1">
      <c r="A80" s="140" t="s">
        <v>197</v>
      </c>
      <c r="B80" s="141"/>
      <c r="C80" s="141"/>
      <c r="D80" s="141"/>
      <c r="E80" s="141"/>
      <c r="F80" s="141"/>
      <c r="G80" s="141"/>
      <c r="H80" s="141"/>
      <c r="I80" s="142"/>
      <c r="Q80" s="111"/>
      <c r="R80" s="111"/>
      <c r="S80" s="111"/>
      <c r="T80" s="111"/>
      <c r="U80" s="111"/>
      <c r="V80" s="111"/>
      <c r="W80" s="111"/>
      <c r="X80" s="111"/>
    </row>
    <row r="81" spans="1:24" s="139" customFormat="1" ht="19.5" customHeight="1">
      <c r="A81" s="87" t="s">
        <v>240</v>
      </c>
      <c r="B81" s="127"/>
      <c r="C81" s="127"/>
      <c r="D81" s="127"/>
      <c r="E81" s="127"/>
      <c r="F81" s="127"/>
      <c r="G81" s="56"/>
      <c r="H81" s="127"/>
      <c r="I81" s="39"/>
      <c r="Q81" s="111"/>
      <c r="R81" s="111"/>
      <c r="S81" s="111"/>
      <c r="T81" s="111"/>
      <c r="U81" s="111"/>
      <c r="V81" s="111"/>
      <c r="W81" s="111"/>
      <c r="X81" s="111"/>
    </row>
    <row r="82" spans="1:24" s="139" customFormat="1" ht="19.5" customHeight="1">
      <c r="A82" s="87" t="s">
        <v>198</v>
      </c>
      <c r="B82" s="127"/>
      <c r="C82" s="127"/>
      <c r="D82" s="144"/>
      <c r="E82" s="127"/>
      <c r="F82" s="127"/>
      <c r="G82" s="56"/>
      <c r="H82" s="127"/>
      <c r="I82" s="39"/>
      <c r="Q82" s="111"/>
      <c r="R82" s="111"/>
      <c r="S82" s="111"/>
      <c r="T82" s="111"/>
      <c r="U82" s="111"/>
      <c r="V82" s="111"/>
      <c r="W82" s="111"/>
      <c r="X82" s="111"/>
    </row>
    <row r="83" spans="1:24" s="145" customFormat="1" ht="19.149999999999999" customHeight="1">
      <c r="A83" s="87" t="s">
        <v>199</v>
      </c>
      <c r="B83" s="125">
        <v>13463</v>
      </c>
      <c r="C83" s="125"/>
      <c r="D83" s="125">
        <v>40467</v>
      </c>
      <c r="E83" s="80"/>
      <c r="F83" s="81">
        <v>11236</v>
      </c>
      <c r="G83" s="80"/>
      <c r="H83" s="81">
        <v>11041</v>
      </c>
      <c r="I83" s="39"/>
      <c r="J83" s="38"/>
      <c r="K83" s="115"/>
      <c r="L83" s="115"/>
      <c r="M83" s="115"/>
      <c r="N83" s="115"/>
      <c r="O83" s="115"/>
      <c r="P83" s="115"/>
      <c r="Q83" s="111"/>
      <c r="R83" s="111"/>
      <c r="S83" s="111"/>
      <c r="T83" s="111"/>
      <c r="U83" s="111"/>
      <c r="V83" s="111"/>
      <c r="W83" s="111"/>
      <c r="X83" s="111"/>
    </row>
    <row r="84" spans="1:24" s="145" customFormat="1" ht="19.5" customHeight="1">
      <c r="A84" s="146" t="s">
        <v>200</v>
      </c>
      <c r="B84" s="80">
        <v>2527</v>
      </c>
      <c r="C84" s="125"/>
      <c r="D84" s="125">
        <v>8069</v>
      </c>
      <c r="E84" s="80"/>
      <c r="F84" s="81">
        <v>49</v>
      </c>
      <c r="G84" s="80"/>
      <c r="H84" s="81">
        <v>67</v>
      </c>
      <c r="I84" s="39"/>
      <c r="J84" s="143"/>
      <c r="K84" s="139"/>
      <c r="L84" s="139"/>
      <c r="M84" s="139"/>
      <c r="N84" s="139"/>
      <c r="O84" s="139"/>
      <c r="P84" s="139"/>
      <c r="Q84" s="111"/>
      <c r="R84" s="111"/>
      <c r="S84" s="111"/>
      <c r="T84" s="111"/>
      <c r="U84" s="111"/>
      <c r="V84" s="111"/>
      <c r="W84" s="111"/>
      <c r="X84" s="111"/>
    </row>
    <row r="85" spans="1:24" s="145" customFormat="1" ht="19.5" customHeight="1">
      <c r="A85" s="146" t="s">
        <v>201</v>
      </c>
      <c r="B85" s="80">
        <v>-4405</v>
      </c>
      <c r="C85" s="141"/>
      <c r="D85" s="76">
        <v>-12594</v>
      </c>
      <c r="E85" s="80"/>
      <c r="F85" s="80">
        <v>-201</v>
      </c>
      <c r="G85" s="80"/>
      <c r="H85" s="80">
        <v>-542</v>
      </c>
      <c r="I85" s="39"/>
      <c r="J85" s="143"/>
      <c r="K85" s="139"/>
      <c r="L85" s="139"/>
      <c r="M85" s="139"/>
      <c r="N85" s="139"/>
      <c r="O85" s="139"/>
      <c r="P85" s="139"/>
      <c r="Q85" s="111"/>
      <c r="R85" s="111"/>
      <c r="S85" s="111"/>
      <c r="T85" s="111"/>
      <c r="U85" s="111"/>
      <c r="V85" s="111"/>
      <c r="W85" s="111"/>
      <c r="X85" s="111"/>
    </row>
    <row r="86" spans="1:24" s="145" customFormat="1" ht="19.5" customHeight="1">
      <c r="A86" s="146" t="s">
        <v>241</v>
      </c>
      <c r="B86" s="80">
        <v>-5609</v>
      </c>
      <c r="C86" s="141"/>
      <c r="D86" s="76">
        <v>0</v>
      </c>
      <c r="E86" s="80"/>
      <c r="F86" s="80">
        <v>-5609</v>
      </c>
      <c r="G86" s="80"/>
      <c r="H86" s="80">
        <v>0</v>
      </c>
      <c r="I86" s="39"/>
      <c r="J86" s="143"/>
      <c r="K86" s="139"/>
      <c r="L86" s="139"/>
      <c r="M86" s="139"/>
      <c r="N86" s="139"/>
      <c r="O86" s="139"/>
      <c r="P86" s="139"/>
      <c r="Q86" s="111"/>
      <c r="R86" s="111"/>
      <c r="S86" s="111"/>
      <c r="T86" s="111"/>
      <c r="U86" s="111"/>
      <c r="V86" s="111"/>
      <c r="W86" s="111"/>
      <c r="X86" s="111"/>
    </row>
    <row r="87" spans="1:24" s="143" customFormat="1" ht="19.5" customHeight="1" thickBot="1">
      <c r="A87" s="133" t="s">
        <v>202</v>
      </c>
      <c r="B87" s="147">
        <f>SUM(B83:B86)</f>
        <v>5976</v>
      </c>
      <c r="C87" s="141"/>
      <c r="D87" s="147">
        <f>SUM(D83:D86)</f>
        <v>35942</v>
      </c>
      <c r="E87" s="141"/>
      <c r="F87" s="147">
        <f>SUM(F83:F86)</f>
        <v>5475</v>
      </c>
      <c r="G87" s="141"/>
      <c r="H87" s="147">
        <f>SUM(H83:H86)</f>
        <v>10566</v>
      </c>
      <c r="I87" s="148"/>
      <c r="K87" s="139"/>
      <c r="L87" s="139"/>
      <c r="M87" s="139"/>
      <c r="N87" s="139"/>
      <c r="O87" s="139"/>
      <c r="P87" s="139"/>
      <c r="Q87" s="111"/>
      <c r="R87" s="111"/>
      <c r="S87" s="111"/>
      <c r="T87" s="111"/>
      <c r="U87" s="111"/>
      <c r="V87" s="111"/>
      <c r="W87" s="111"/>
      <c r="X87" s="111"/>
    </row>
    <row r="88" spans="1:24" ht="20.9" customHeight="1" thickTop="1">
      <c r="F88" s="106"/>
      <c r="H88" s="106"/>
    </row>
    <row r="89" spans="1:24" ht="20.9" customHeight="1">
      <c r="F89" s="106"/>
      <c r="H89" s="106"/>
    </row>
    <row r="90" spans="1:24" ht="20.9" customHeight="1">
      <c r="F90" s="106"/>
      <c r="H90" s="106"/>
    </row>
  </sheetData>
  <mergeCells count="18">
    <mergeCell ref="B50:H50"/>
    <mergeCell ref="B9:H9"/>
    <mergeCell ref="B45:D45"/>
    <mergeCell ref="F45:H45"/>
    <mergeCell ref="B46:D46"/>
    <mergeCell ref="F46:H46"/>
    <mergeCell ref="B47:D47"/>
    <mergeCell ref="F47:H47"/>
    <mergeCell ref="B48:D48"/>
    <mergeCell ref="F48:H48"/>
    <mergeCell ref="B4:D4"/>
    <mergeCell ref="F4:H4"/>
    <mergeCell ref="B5:D5"/>
    <mergeCell ref="F5:H5"/>
    <mergeCell ref="B7:D7"/>
    <mergeCell ref="F7:H7"/>
    <mergeCell ref="B6:D6"/>
    <mergeCell ref="F6:H6"/>
  </mergeCells>
  <pageMargins left="0.8" right="0.6" top="0.48" bottom="0.48" header="0.5" footer="0.5"/>
  <pageSetup paperSize="9" scale="75" firstPageNumber="8" fitToHeight="0" orientation="portrait" useFirstPageNumber="1" r:id="rId1"/>
  <headerFooter>
    <oddFooter>&amp;LThe accompanying notes are an integral part of these interim financial statements.
&amp;C&amp;P</oddFooter>
  </headerFooter>
  <rowBreaks count="1" manualBreakCount="1">
    <brk id="41" max="7" man="1"/>
  </rowBreaks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9" ma:contentTypeDescription="Create a new document." ma:contentTypeScope="" ma:versionID="55a4a21621ce3d59e9e1e5c6a9eaf919">
  <xsd:schema xmlns:xsd="http://www.w3.org/2001/XMLSchema" xmlns:xs="http://www.w3.org/2001/XMLSchema" xmlns:p="http://schemas.microsoft.com/office/2006/metadata/properties" xmlns:ns1="http://schemas.microsoft.com/sharepoint/v3" xmlns:ns2="f6ba49b0-bcda-4796-8236-5b5cc1493ace" xmlns:ns3="05716746-add9-412a-97a9-1b5167d151a3" xmlns:ns4="4243d5be-521d-4052-81ca-f0f31ea6f2da" targetNamespace="http://schemas.microsoft.com/office/2006/metadata/properties" ma:root="true" ma:fieldsID="e2be844e29070aa55979278d1cbc1d32" ns1:_="" ns2:_="" ns3:_="" ns4:_="">
    <xsd:import namespace="http://schemas.microsoft.com/sharepoint/v3"/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lcf76f155ced4ddcb4097134ff3c332f xmlns="f6ba49b0-bcda-4796-8236-5b5cc1493ace">
      <Terms xmlns="http://schemas.microsoft.com/office/infopath/2007/PartnerControls"/>
    </lcf76f155ced4ddcb4097134ff3c332f>
    <_ip_UnifiedCompliancePolicyProperties xmlns="http://schemas.microsoft.com/sharepoint/v3" xsi:nil="true"/>
    <TaxCatchAll xmlns="4243d5be-521d-4052-81ca-f0f31ea6f2d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BB2EB92-996B-49BB-92F6-A42073024D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054A2F-77A1-411E-8B05-37621B7A491F}">
  <ds:schemaRefs>
    <ds:schemaRef ds:uri="http://purl.org/dc/elements/1.1/"/>
    <ds:schemaRef ds:uri="http://www.w3.org/XML/1998/namespace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purl.org/dc/dcmitype/"/>
    <ds:schemaRef ds:uri="f6ba49b0-bcda-4796-8236-5b5cc1493ace"/>
    <ds:schemaRef ds:uri="http://purl.org/dc/terms/"/>
    <ds:schemaRef ds:uri="4243d5be-521d-4052-81ca-f0f31ea6f2da"/>
    <ds:schemaRef ds:uri="http://schemas.openxmlformats.org/package/2006/metadata/core-properties"/>
    <ds:schemaRef ds:uri="05716746-add9-412a-97a9-1b5167d151a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87627B2D-E368-4061-B8D2-432F65601A1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BS-2-3</vt:lpstr>
      <vt:lpstr>SI-4</vt:lpstr>
      <vt:lpstr>SCE (conso) 5</vt:lpstr>
      <vt:lpstr>SCE 6</vt:lpstr>
      <vt:lpstr>SCF-8-9</vt:lpstr>
      <vt:lpstr>'BS-2-3'!Print_Area</vt:lpstr>
      <vt:lpstr>'SCE 6'!Print_Area</vt:lpstr>
      <vt:lpstr>'SCF-8-9'!Print_Area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PricewaterhouseCoopers</dc:creator>
  <cp:keywords/>
  <dc:description/>
  <cp:lastModifiedBy>weerasak</cp:lastModifiedBy>
  <cp:revision/>
  <cp:lastPrinted>2025-05-15T03:58:40Z</cp:lastPrinted>
  <dcterms:created xsi:type="dcterms:W3CDTF">2001-07-23T03:17:52Z</dcterms:created>
  <dcterms:modified xsi:type="dcterms:W3CDTF">2025-05-15T08:11:56Z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