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2570" activeTab="2"/>
  </bookViews>
  <sheets>
    <sheet name="SFP3-4" sheetId="1" r:id="rId1"/>
    <sheet name="SI5" sheetId="2" r:id="rId2"/>
    <sheet name="SCE6" sheetId="3" r:id="rId3"/>
    <sheet name="SCE7" sheetId="4" r:id="rId4"/>
    <sheet name="SCF8-9" sheetId="5" r:id="rId5"/>
  </sheets>
  <externalReferences>
    <externalReference r:id="rId6"/>
    <externalReference r:id="rId7"/>
    <externalReference r:id="rId8"/>
    <externalReference r:id="rId9"/>
  </externalReferences>
  <definedNames>
    <definedName name="\a">#REF!</definedName>
    <definedName name="\b">#REF!</definedName>
    <definedName name="\e">#REF!</definedName>
    <definedName name="\f">#REF!</definedName>
    <definedName name="\g">#REF!</definedName>
    <definedName name="\h">#REF!</definedName>
    <definedName name="\k">#REF!</definedName>
    <definedName name="\l">#REF!</definedName>
    <definedName name="\n">#REF!</definedName>
    <definedName name="\p">#REF!</definedName>
    <definedName name="\s">#REF!</definedName>
    <definedName name="\t">#REF!</definedName>
    <definedName name="\v">#REF!</definedName>
    <definedName name="\w">#REF!</definedName>
    <definedName name="\z">#REF!</definedName>
    <definedName name="_____PRO1">#REF!</definedName>
    <definedName name="____PRO1">#REF!</definedName>
    <definedName name="___PRO1">#REF!</definedName>
    <definedName name="__PRO1">#REF!</definedName>
    <definedName name="_Fill" hidden="1">#REF!</definedName>
    <definedName name="_Key1" hidden="1">#REF!</definedName>
    <definedName name="_Order1" hidden="1">255</definedName>
    <definedName name="_PRO1">#REF!</definedName>
    <definedName name="_Sort" hidden="1">#REF!</definedName>
    <definedName name="aa">#REF!</definedName>
    <definedName name="ADM">#REF!</definedName>
    <definedName name="BS">#REF!</definedName>
    <definedName name="CODE">'[1]CODE,NAME'!$A$1:$B$19</definedName>
    <definedName name="COST">#REF!</definedName>
    <definedName name="dd">#REF!</definedName>
    <definedName name="E">#REF!</definedName>
    <definedName name="FUND1">#REF!</definedName>
    <definedName name="FUND2">#REF!</definedName>
    <definedName name="HE">#REF!</definedName>
    <definedName name="HELP">#REF!</definedName>
    <definedName name="i">#REF!</definedName>
    <definedName name="INTERCONTINENTAL_COMMODITIES">'[2]CODE,NAME'!#REF!</definedName>
    <definedName name="p">#REF!</definedName>
    <definedName name="PL">#REF!</definedName>
    <definedName name="PLANT">#REF!</definedName>
    <definedName name="pp">#REF!</definedName>
    <definedName name="_xlnm.Print_Area" localSheetId="2">'SCE6'!$A$1:$AD$37</definedName>
    <definedName name="_xlnm.Print_Area" localSheetId="3">'SCE7'!$A$1:$O$31</definedName>
    <definedName name="_xlnm.Print_Area" localSheetId="4">'SCF8-9'!$A$1:$H$73</definedName>
    <definedName name="_xlnm.Print_Area" localSheetId="0">'SFP3-4'!$A$1:$J$79</definedName>
    <definedName name="_xlnm.Print_Area" localSheetId="1">'SI5'!$A$1:$J$45</definedName>
    <definedName name="_xlnm.Print_Area">#REF!</definedName>
    <definedName name="Print_Area_MI">#REF!</definedName>
    <definedName name="_xlnm.Print_Titles" localSheetId="2">'SCE6'!$1:$10</definedName>
    <definedName name="_xlnm.Print_Titles" localSheetId="3">'SCE7'!$1:$10</definedName>
    <definedName name="_xlnm.Print_Titles" localSheetId="4">'SCF8-9'!$1:$7</definedName>
    <definedName name="_xlnm.Print_Titles" localSheetId="1">'SI5'!$1:$8</definedName>
    <definedName name="_xlnm.Print_Titles">#REF!</definedName>
    <definedName name="PRINT_TITLES_MI">#REF!</definedName>
    <definedName name="QQQ">#REF!</definedName>
    <definedName name="RATE">[3]RATE!$A$1:$C$32</definedName>
    <definedName name="WS">#REF!</definedName>
    <definedName name="X">'[4]Machine2,3''04'!#REF!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6" i="3" l="1"/>
  <c r="AB32" i="3" l="1"/>
  <c r="AB28" i="3" l="1"/>
  <c r="AB33" i="3"/>
  <c r="AB37" i="3"/>
  <c r="C37" i="3" l="1"/>
  <c r="E37" i="3"/>
  <c r="G37" i="3"/>
  <c r="I37" i="3"/>
  <c r="V37" i="3"/>
  <c r="T37" i="3"/>
  <c r="L37" i="3"/>
  <c r="X35" i="3"/>
  <c r="Z35" i="3" s="1"/>
  <c r="AD35" i="3" s="1"/>
  <c r="X27" i="3" l="1"/>
  <c r="X28" i="3" s="1"/>
  <c r="D73" i="1"/>
  <c r="V28" i="3"/>
  <c r="T28" i="3"/>
  <c r="R28" i="3"/>
  <c r="P28" i="3"/>
  <c r="N28" i="3"/>
  <c r="L28" i="3"/>
  <c r="I28" i="3"/>
  <c r="G28" i="3"/>
  <c r="C28" i="3"/>
  <c r="E28" i="3"/>
  <c r="Z27" i="3" l="1"/>
  <c r="Z28" i="3" s="1"/>
  <c r="AD27" i="3" l="1"/>
  <c r="AD28" i="3" s="1"/>
  <c r="D30" i="2"/>
  <c r="F12" i="5" l="1"/>
  <c r="F11" i="5"/>
  <c r="E33" i="3" l="1"/>
  <c r="E17" i="3"/>
  <c r="E20" i="3" s="1"/>
  <c r="G33" i="3"/>
  <c r="G20" i="3"/>
  <c r="G17" i="3"/>
  <c r="Z23" i="3"/>
  <c r="AD23" i="3" s="1"/>
  <c r="X23" i="3"/>
  <c r="H57" i="1" l="1"/>
  <c r="O22" i="4" l="1"/>
  <c r="M26" i="4"/>
  <c r="K28" i="4"/>
  <c r="X36" i="3" l="1"/>
  <c r="Z36" i="3" s="1"/>
  <c r="AD36" i="3" s="1"/>
  <c r="AB31" i="3"/>
  <c r="X32" i="3"/>
  <c r="Z32" i="3" s="1"/>
  <c r="AD32" i="3" s="1"/>
  <c r="X31" i="3"/>
  <c r="Z19" i="3"/>
  <c r="X16" i="3"/>
  <c r="Z16" i="3" s="1"/>
  <c r="X15" i="3"/>
  <c r="Z15" i="3" s="1"/>
  <c r="X12" i="3"/>
  <c r="Z12" i="3" s="1"/>
  <c r="AD12" i="3" s="1"/>
  <c r="F64" i="5"/>
  <c r="B64" i="5"/>
  <c r="M18" i="4"/>
  <c r="Z17" i="3" l="1"/>
  <c r="Z20" i="3" s="1"/>
  <c r="X17" i="3"/>
  <c r="X20" i="3" s="1"/>
  <c r="V17" i="3"/>
  <c r="V20" i="3" s="1"/>
  <c r="T17" i="3"/>
  <c r="T20" i="3" s="1"/>
  <c r="R17" i="3"/>
  <c r="R20" i="3" s="1"/>
  <c r="P17" i="3"/>
  <c r="P20" i="3" s="1"/>
  <c r="N17" i="3"/>
  <c r="N20" i="3" s="1"/>
  <c r="L17" i="3"/>
  <c r="L20" i="3" s="1"/>
  <c r="I17" i="3"/>
  <c r="I20" i="3" s="1"/>
  <c r="C17" i="3"/>
  <c r="C20" i="3" s="1"/>
  <c r="AD16" i="3" l="1"/>
  <c r="AD15" i="3"/>
  <c r="AD17" i="3" s="1"/>
  <c r="AD20" i="3" s="1"/>
  <c r="AB17" i="3"/>
  <c r="AB20" i="3" s="1"/>
  <c r="H59" i="5" l="1"/>
  <c r="H49" i="5"/>
  <c r="H12" i="5"/>
  <c r="H11" i="5"/>
  <c r="D59" i="5"/>
  <c r="D49" i="5"/>
  <c r="D12" i="5"/>
  <c r="D11" i="5"/>
  <c r="D16" i="4"/>
  <c r="F16" i="4"/>
  <c r="I16" i="4"/>
  <c r="M16" i="4"/>
  <c r="O18" i="4"/>
  <c r="D19" i="4"/>
  <c r="F19" i="4"/>
  <c r="I19" i="4"/>
  <c r="M19" i="4"/>
  <c r="J30" i="2"/>
  <c r="J31" i="2" s="1"/>
  <c r="J18" i="2"/>
  <c r="J12" i="2"/>
  <c r="F30" i="2"/>
  <c r="F31" i="2" s="1"/>
  <c r="F18" i="2"/>
  <c r="F12" i="2"/>
  <c r="F76" i="1"/>
  <c r="F78" i="1" s="1"/>
  <c r="J76" i="1"/>
  <c r="J78" i="1" s="1"/>
  <c r="J57" i="1"/>
  <c r="J49" i="1"/>
  <c r="F57" i="1"/>
  <c r="F49" i="1"/>
  <c r="J30" i="1"/>
  <c r="F30" i="1"/>
  <c r="J15" i="1"/>
  <c r="F15" i="1"/>
  <c r="D57" i="1"/>
  <c r="H49" i="1"/>
  <c r="D49" i="1"/>
  <c r="H30" i="1"/>
  <c r="D30" i="1"/>
  <c r="H15" i="1"/>
  <c r="D15" i="1"/>
  <c r="F20" i="2" l="1"/>
  <c r="F23" i="2" s="1"/>
  <c r="F25" i="2" s="1"/>
  <c r="J20" i="2"/>
  <c r="J23" i="2" s="1"/>
  <c r="J25" i="2" s="1"/>
  <c r="F79" i="1"/>
  <c r="F35" i="2"/>
  <c r="J59" i="1"/>
  <c r="J79" i="1" s="1"/>
  <c r="F59" i="1"/>
  <c r="J32" i="1"/>
  <c r="F32" i="1"/>
  <c r="H59" i="1"/>
  <c r="D59" i="1"/>
  <c r="H32" i="1"/>
  <c r="D32" i="1"/>
  <c r="H9" i="5" l="1"/>
  <c r="H25" i="5" s="1"/>
  <c r="H36" i="5" s="1"/>
  <c r="H38" i="5" s="1"/>
  <c r="H61" i="5" s="1"/>
  <c r="H63" i="5" s="1"/>
  <c r="H65" i="5" s="1"/>
  <c r="J32" i="2"/>
  <c r="D9" i="5"/>
  <c r="D25" i="5" s="1"/>
  <c r="D36" i="5" s="1"/>
  <c r="D38" i="5" s="1"/>
  <c r="D61" i="5" s="1"/>
  <c r="D63" i="5" s="1"/>
  <c r="D65" i="5" s="1"/>
  <c r="F32" i="2"/>
  <c r="F40" i="2" s="1"/>
  <c r="F42" i="2" s="1"/>
  <c r="J40" i="2"/>
  <c r="J42" i="2" s="1"/>
  <c r="J35" i="2"/>
  <c r="J37" i="2" s="1"/>
  <c r="K15" i="4" s="1"/>
  <c r="F37" i="2"/>
  <c r="F45" i="2"/>
  <c r="J45" i="2" l="1"/>
  <c r="O15" i="4"/>
  <c r="O16" i="4" s="1"/>
  <c r="O19" i="4" s="1"/>
  <c r="K16" i="4"/>
  <c r="K19" i="4" s="1"/>
  <c r="D18" i="2"/>
  <c r="O28" i="4" l="1"/>
  <c r="M29" i="4" l="1"/>
  <c r="I26" i="4"/>
  <c r="F26" i="4"/>
  <c r="D26" i="4"/>
  <c r="D29" i="4" s="1"/>
  <c r="I29" i="4"/>
  <c r="H75" i="1" l="1"/>
  <c r="F29" i="4"/>
  <c r="D12" i="2"/>
  <c r="D20" i="2" s="1"/>
  <c r="H12" i="2"/>
  <c r="D23" i="2" l="1"/>
  <c r="D31" i="2"/>
  <c r="H30" i="2"/>
  <c r="H31" i="2" s="1"/>
  <c r="H18" i="2"/>
  <c r="D25" i="2" l="1"/>
  <c r="H20" i="2"/>
  <c r="H23" i="2" s="1"/>
  <c r="D32" i="2" l="1"/>
  <c r="D35" i="2"/>
  <c r="H25" i="2"/>
  <c r="D40" i="2" l="1"/>
  <c r="D45" i="2"/>
  <c r="D37" i="2"/>
  <c r="N31" i="3"/>
  <c r="Z31" i="3" s="1"/>
  <c r="AD31" i="3" s="1"/>
  <c r="H35" i="2"/>
  <c r="F9" i="5"/>
  <c r="H32" i="2"/>
  <c r="H40" i="2" s="1"/>
  <c r="H45" i="2"/>
  <c r="D42" i="2" l="1"/>
  <c r="H42" i="2"/>
  <c r="K25" i="4" s="1"/>
  <c r="H37" i="2"/>
  <c r="O25" i="4" l="1"/>
  <c r="K26" i="4"/>
  <c r="X33" i="3"/>
  <c r="X37" i="3" s="1"/>
  <c r="K29" i="4" l="1"/>
  <c r="O26" i="4"/>
  <c r="O29" i="4" s="1"/>
  <c r="H74" i="1" l="1"/>
  <c r="H76" i="1" s="1"/>
  <c r="H78" i="1" s="1"/>
  <c r="H79" i="1" s="1"/>
  <c r="C33" i="3"/>
  <c r="D77" i="1" l="1"/>
  <c r="F59" i="5"/>
  <c r="B59" i="5"/>
  <c r="B49" i="5"/>
  <c r="F49" i="5"/>
  <c r="T33" i="3"/>
  <c r="R33" i="3"/>
  <c r="R37" i="3" s="1"/>
  <c r="L33" i="3"/>
  <c r="I33" i="3"/>
  <c r="P33" i="3"/>
  <c r="P37" i="3" s="1"/>
  <c r="D75" i="1" l="1"/>
  <c r="V33" i="3"/>
  <c r="F25" i="5" l="1"/>
  <c r="B25" i="5"/>
  <c r="B36" i="5" s="1"/>
  <c r="F36" i="5" l="1"/>
  <c r="F38" i="5" s="1"/>
  <c r="F61" i="5" s="1"/>
  <c r="F63" i="5" s="1"/>
  <c r="F65" i="5" s="1"/>
  <c r="B38" i="5"/>
  <c r="B61" i="5" s="1"/>
  <c r="B63" i="5" s="1"/>
  <c r="B65" i="5" s="1"/>
  <c r="N33" i="3" l="1"/>
  <c r="AD33" i="3"/>
  <c r="Z33" i="3"/>
  <c r="Z37" i="3" s="1"/>
  <c r="N37" i="3" l="1"/>
  <c r="AD37" i="3"/>
  <c r="D74" i="1" l="1"/>
  <c r="D76" i="1" l="1"/>
  <c r="D78" i="1" l="1"/>
  <c r="D79" i="1" l="1"/>
</calcChain>
</file>

<file path=xl/sharedStrings.xml><?xml version="1.0" encoding="utf-8"?>
<sst xmlns="http://schemas.openxmlformats.org/spreadsheetml/2006/main" count="319" uniqueCount="217">
  <si>
    <t>งบแสดงฐานะการเงิน</t>
  </si>
  <si>
    <t>งบการเงินรวม</t>
  </si>
  <si>
    <t>งบการเงินเฉพาะกิจการ</t>
  </si>
  <si>
    <t>สินทรัพย์</t>
  </si>
  <si>
    <t>31 มีนาคม</t>
  </si>
  <si>
    <t>31 ธันวาคม</t>
  </si>
  <si>
    <t>หมายเหตุ</t>
  </si>
  <si>
    <t>(พันบาท)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</si>
  <si>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</si>
  <si>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</si>
  <si>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</si>
  <si>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</si>
  <si>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</si>
  <si>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</si>
  <si>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</si>
  <si>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</si>
  <si>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เงินลงทุนในบริษัทร่วม</t>
  </si>
  <si>
    <t xml:space="preserve">เงินลงทุนในบริษัทย่อย </t>
  </si>
  <si>
    <t>อสังหาริมทรัพย์เพื่อการลงทุน</t>
  </si>
  <si>
    <t xml:space="preserve">ที่ดิน อาคารและอุปกรณ์ 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</si>
  <si>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</si>
  <si>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</si>
  <si>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</si>
  <si>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เงินจ่ายล่วงหน้าค่าสิทธิในการใช้ประโยชน์ในที่ดิน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</si>
  <si>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</si>
  <si>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</si>
  <si>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</si>
  <si>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หนี้สินและส่วนของผู้ถือหุ้น 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</si>
  <si>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</si>
  <si>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</si>
  <si>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</si>
  <si>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</si>
  <si>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</si>
  <si>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</si>
  <si>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ประมาณการหนี้สินไม่หมุนเวียนสำหรับผลประโยชน์พนักงาน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</si>
  <si>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</si>
  <si>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</si>
  <si>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</si>
  <si>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</si>
  <si>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</si>
  <si>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</si>
  <si>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</si>
  <si>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</si>
  <si>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 xml:space="preserve">   ส่วนเกินมูลค่าหุ้นสามัญ</t>
  </si>
  <si>
    <t>กำไร (ขาดทุน) สะสม</t>
  </si>
  <si>
    <t xml:space="preserve">   จัดสรรแล้ว </t>
  </si>
  <si>
    <t xml:space="preserve">   ยังไม่ได้จัดสรร (ขาดทุนสะสม)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</si>
  <si>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</si>
  <si>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</si>
  <si>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</si>
  <si>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 xml:space="preserve">รวมส่วนของผู้ถือหุ้น </t>
  </si>
  <si>
    <t>รวมหนี้สินและส่วนของผู้ถือหุ้น</t>
  </si>
  <si>
    <t>งบกำไรขาดทุนเบ็ดเสร็จ (ไม่ได้ตรวจสอบ)</t>
  </si>
  <si>
    <t xml:space="preserve"> </t>
  </si>
  <si>
    <t>สำหรับงวดสามเดือนสิ้นสุดวันที่</t>
  </si>
  <si>
    <r>
      <t>รายได้</t>
    </r>
    <r>
      <rPr>
        <b/>
        <i/>
        <sz val="15"/>
        <color indexed="10"/>
        <rFont val="Angsana New"/>
        <family val="1"/>
      </rPr>
      <t xml:space="preserve"> </t>
    </r>
  </si>
  <si>
    <t>รายได้จากการขายและการให้บริการ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</si>
  <si>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</si>
  <si>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</si>
  <si>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</si>
  <si>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</si>
  <si>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ต้นทุนในการจัดจำหน่าย</t>
  </si>
  <si>
    <t>ค่าใช้จ่ายในการบริหาร</t>
  </si>
  <si>
    <t>ต้นทุนทางการเงิน</t>
  </si>
  <si>
    <t>รวมค่าใช้จ่าย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</si>
  <si>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</si>
  <si>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</si>
  <si>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ผลต่างของอัตราแลกเปลี่ยนจากการแปลงค่างบการเงิน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</si>
  <si>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</si>
  <si>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</si>
  <si>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</si>
  <si>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</si>
  <si>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งบแสดงการเปลี่ยนแปลงส่วนของผู้ถือหุ้น (ไม่ได้ตรวจสอบ)</t>
  </si>
  <si>
    <t xml:space="preserve">งบการเงินรวม </t>
  </si>
  <si>
    <t>การเปลี่ยนแปลง</t>
  </si>
  <si>
    <t>ส่วนแบ่งกำไร</t>
  </si>
  <si>
    <t>ส่วนของ</t>
  </si>
  <si>
    <t>จากการ</t>
  </si>
  <si>
    <t>สัดส่วน</t>
  </si>
  <si>
    <t>(ขาดทุน)</t>
  </si>
  <si>
    <t>รวมองค์ประกอบ</t>
  </si>
  <si>
    <t>รวมส่วนของ</t>
  </si>
  <si>
    <t>ส่วนได้เสีย</t>
  </si>
  <si>
    <t>ที่ออกและ</t>
  </si>
  <si>
    <t>ส่วนเกิน</t>
  </si>
  <si>
    <t>ทุนสำรองตาม</t>
  </si>
  <si>
    <t>ยังไม่ได้</t>
  </si>
  <si>
    <t>ตีราคา</t>
  </si>
  <si>
    <t>การถือหุ้น</t>
  </si>
  <si>
    <t>เบ็ดเสร็จอื่นใน</t>
  </si>
  <si>
    <t>อื่นของส่วนของ</t>
  </si>
  <si>
    <t>ผู้ถือหุ้น</t>
  </si>
  <si>
    <t>ที่ไม่มีอำนาจ</t>
  </si>
  <si>
    <t>ชำระแล้ว</t>
  </si>
  <si>
    <t>มูลค่าหุ้น</t>
  </si>
  <si>
    <t>กฎหมาย</t>
  </si>
  <si>
    <t>จัดสรร</t>
  </si>
  <si>
    <t>งบการเงิน</t>
  </si>
  <si>
    <t>ในบริษัทย่อย</t>
  </si>
  <si>
    <t>บริษัทร่วม</t>
  </si>
  <si>
    <t>ของบริษัทใหญ่</t>
  </si>
  <si>
    <t>ควบคุม</t>
  </si>
  <si>
    <t>โอนไปกำไรสะสม</t>
  </si>
  <si>
    <t>องค์ประกอบอื่น</t>
  </si>
  <si>
    <t>กำไรสะสม</t>
  </si>
  <si>
    <t>ของส่วนของผู้ถือหุ้น</t>
  </si>
  <si>
    <t>งบกระแสเงินสด (ไม่ได้ตรวจสอบ)</t>
  </si>
  <si>
    <t>กระแสเงินสดจากกิจกรรมดำเนินงาน</t>
  </si>
  <si>
    <t>ภาษีเงินได้</t>
  </si>
  <si>
    <t>ค่าเสื่อมราคาและค่าตัดจำหน่าย</t>
  </si>
  <si>
    <t>ค่าตัดจำหน่ายต้นทุนการพัฒนาสวนยาง</t>
  </si>
  <si>
    <t>ขาดทุนจากการตัดจำหน่ายที่ดิน อาคารและอุปกรณ์</t>
  </si>
  <si>
    <t>ประมาณการหนี้สินผลประโยชน์พนักงาน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</si>
  <si>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</si>
  <si>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</si>
  <si>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</si>
  <si>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</si>
  <si>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</si>
  <si>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</si>
  <si>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เงินสดรับจากการขายที่ดิน อาคาร และอุปกรณ์</t>
  </si>
  <si>
    <t>ต้นทุนการพัฒนาสวนยางเพิ่มขึ้น</t>
  </si>
  <si>
    <t>กระแสเงินสดจากกิจกรรมจัดหาเงิน</t>
  </si>
  <si>
    <t>เงินเบิกเกินบัญชีธนาคารและเงินกู้ยืมระยะสั้นจาก</t>
  </si>
  <si>
    <t>เงินสดจ่ายเพื่อชำระคืนเงินกู้ยืมระยะยาว</t>
  </si>
  <si>
    <t>ดอกเบี้ยจ่าย</t>
  </si>
  <si>
    <t>เงินสดจ่ายต้นทุนทางการเงินอื่น</t>
  </si>
  <si>
    <t>เงินสดและรายการเทียบเท่าเงินสดเพิ่มขึ้น (ลดลง) สุทธิก่อนผลกระทบ</t>
  </si>
  <si>
    <t xml:space="preserve">   ของอัตราแลกเปลี่ยน</t>
  </si>
  <si>
    <t>ผลกระทบของอัตราแลกเปลี่ยนที่มีต่อเงินสดและรายการเทียบเท่าเงินสด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</si>
  <si>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</si>
  <si>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</si>
  <si>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31 มีนาคม</t>
  </si>
  <si>
    <t>ส่วนเกินมูลค่าหุ้น</t>
  </si>
  <si>
    <t>(ขาดทุนสะสม)</t>
  </si>
  <si>
    <t>เงินฝากธนาคารที่มีภาระค้ำประกันเพิ่มขึ้น</t>
  </si>
  <si>
    <t>รวมรายการที่อาจถูกจัดประเภทใหม่ไว้ในกำไรหรือขาดทุนในภายหลัง</t>
  </si>
  <si>
    <t>กระแสเงินสดสุทธิได้มาจากกิจกรรมดำเนินงาน</t>
  </si>
  <si>
    <t>บริษัท ไทยรับเบอร์ลาเท็คซ์กรุ๊ป จำกัด (มหาชน) และบริษัทย่อย</t>
  </si>
  <si>
    <t>2563</t>
  </si>
  <si>
    <t>เงินกู้ยืมระยะสั้นจากกิจการที่เกี่ยวข้องกัน</t>
  </si>
  <si>
    <t>สำหรับงวดสามเดือนสิ้นสุดวันที่ 31 มีนาคม 2563</t>
  </si>
  <si>
    <t>ยอดคงเหลือ ณ วันที่ 1 มกราคม 2563</t>
  </si>
  <si>
    <t>ยอดคงเหลือ ณ วันที่ 31 มีนาคม 2563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</si>
  <si>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</si>
  <si>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</si>
  <si>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ส่วนแบ่งขาดทุนของเงินลงทุนในบริษัทร่วม</t>
  </si>
  <si>
    <t>ผลต่างของ</t>
  </si>
  <si>
    <t>อัตราแลกเปลี่ยน</t>
  </si>
  <si>
    <t>จากการแปลงค่า</t>
  </si>
  <si>
    <t>ผลกำไร (ขาดทุน)</t>
  </si>
  <si>
    <t xml:space="preserve"> จากการตีราคาสินทรัพย์</t>
  </si>
  <si>
    <t xml:space="preserve">    (หุ้นสามัญจำนวน 681,479,688 หุ้น มูลค่า 1.00 บาทต่อหุ้น)</t>
  </si>
  <si>
    <t xml:space="preserve">     กำไรสำหรับงวด</t>
  </si>
  <si>
    <t>ค่าใช้จ่ายภาษีเงินได้</t>
  </si>
  <si>
    <t>ปรับรายการที่กระทบกำไรเป็นเงินสดรับ (จ่าย)</t>
  </si>
  <si>
    <t>สิทธิการใช้ประโยชน์ในที่ดินตัดจ่าย</t>
  </si>
  <si>
    <t>รวมกำไร (ขาดทุน) เบ็ดเสร็จสำหรับงวด</t>
  </si>
  <si>
    <t xml:space="preserve">     กำไร (ขาดทุน) เบ็ดเสร็จอื่น</t>
  </si>
  <si>
    <t>กำไร (ขาดทุน) เบ็ดเสร็จสำหรับงวด</t>
  </si>
  <si>
    <t xml:space="preserve">เงินสดจ่ายชำระหนี้ตามสัญญาเช่า </t>
  </si>
  <si>
    <t>เงินสดจ่ายชำระเงินกู้ยืมระยะสั้นจากกิจการที่เกี่ยวข้องกัน</t>
  </si>
  <si>
    <t>ข้อมูลเพิ่มเติมสำหรับงบกระแสเงินสด</t>
  </si>
  <si>
    <t>รายการที่ไม่ใช่เงินสด</t>
  </si>
  <si>
    <t xml:space="preserve">   สินทรัพย์สิทธิการใช้ภายใต้สัญญาเช่าการเงิน</t>
  </si>
  <si>
    <t xml:space="preserve">   ต้นทุนการทางการเงินที่รวมในต้นทุนของสินทรัพย์ที่เข้าเงื่อนไข</t>
  </si>
  <si>
    <t>ผลประโยชน์พนักงานจ่าย</t>
  </si>
  <si>
    <t>เงินลงทุนในสินทรัพย์ทางการเงินไม่หมุนเวียน</t>
  </si>
  <si>
    <t>สินทรัพย์ไม่มีตัวตนอื่นนอกจากค่าความนิยม</t>
  </si>
  <si>
    <t>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</si>
  <si>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</si>
  <si>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เงินกู้ยืมระยะยาวจากสถาบันการเงิน</t>
  </si>
  <si>
    <t>เงินรับล่วงหน้าค่าหุ้น</t>
  </si>
  <si>
    <t>ส่วนเกินทุนจากการจ่ายโดยใช้หุ้นเป็นเกณฑ์</t>
  </si>
  <si>
    <t xml:space="preserve">      ทุนสำรองตามกฎหมาย</t>
  </si>
  <si>
    <t xml:space="preserve">     </t>
  </si>
  <si>
    <t>2564</t>
  </si>
  <si>
    <t>สำหรับงวดสามเดือนสิ้นสุดวันที่ 31 มีนาคม 2564</t>
  </si>
  <si>
    <t>ยอดคงเหลือ ณ วันที่ 1 มกราคม 2564</t>
  </si>
  <si>
    <t>ยอดคงเหลือ ณ วันที่ 31 มีนาคม 2564</t>
  </si>
  <si>
    <t>กำไรขาดทุนเบ็ดเสร็จสำหรับงวด</t>
  </si>
  <si>
    <t>รวมกำไรขาดทุนเบ็ดเสร็จสำหรับงวด</t>
  </si>
  <si>
    <t>4, 5</t>
  </si>
  <si>
    <t>หนี้สินตามสัญญาเช่า</t>
  </si>
  <si>
    <t>เงินรับล่วงหน้า</t>
  </si>
  <si>
    <t>ค่าหุ้น</t>
  </si>
  <si>
    <t>ส่วนเกินทุน</t>
  </si>
  <si>
    <t>จากการจ่าย</t>
  </si>
  <si>
    <t>โดยใช้หุ้นเป็นเกณฑ์</t>
  </si>
  <si>
    <t>เงินสดรับจากการจำหน่ายเงินลงทุนในบริษัทย่อย</t>
  </si>
  <si>
    <t>เงินสดจ่ายเพิ่มทุนในบริษัทย่อย</t>
  </si>
  <si>
    <t>การเปลี่ยนแปลงในส่วนได้เสียในบริษัทย่อย</t>
  </si>
  <si>
    <t>การจำหน่ายส่วนได้เสียที่ไม่มีอำนาจควบคุม</t>
  </si>
  <si>
    <t xml:space="preserve">  โดยอำนาจควบคุมไม่เปลี่ยนแปลง</t>
  </si>
  <si>
    <t>รวมการเปลี่ยนแปลงในส่วนได้เสียในบริษัทย่อย</t>
  </si>
  <si>
    <t>กำไรสำหรับงวด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</si>
  <si>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</si>
  <si>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</si>
  <si>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>การแบ่งปันกำไร</t>
  </si>
  <si>
    <t>กำไรเบ็ดเสร็จรวมสำหรับงวด</t>
  </si>
  <si>
    <t>กำไรเบ็ดเสร็จอื่นสำหรับงวด - สุทธิจากภาษี</t>
  </si>
  <si>
    <t xml:space="preserve">กำไรสำหรับงวด </t>
  </si>
  <si>
    <t>กำไรก่อนภาษีเงินได้</t>
  </si>
  <si>
    <t>กำไรจากกิจกรรมดำเนินงาน</t>
  </si>
  <si>
    <t>โอนไปสำรองตามกฎหมาย</t>
  </si>
  <si>
    <t>(ไม่ได้ตรวจสอบ)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</si>
  <si>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</si>
  <si>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</si>
  <si>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(กำไร) ขาดทุนจากอัตราแลกเปลี่ยนที่ยังไม่เกิดขึ้น</t>
  </si>
  <si>
    <t>(กำไร) ขาดทุนจากการจำหน่ายที่ดิน อาคารและอุปกรณ์</t>
  </si>
  <si>
    <t xml:space="preserve">   สินทรัพย์ (หนี้สิน) อนุพันธ์</t>
  </si>
  <si>
    <t>กระแสเงินสดสุทธิใช้ไปในกิจกรรมลงทุน</t>
  </si>
  <si>
    <t>กระแสเงินสดสุทธิใช้ไปในกิจกรรมจัดหาเงิน</t>
  </si>
  <si>
    <t>กลับรายการขาดทุนจากการปรับมูลค่าสินค้า</t>
  </si>
  <si>
    <t xml:space="preserve">   สถาบันการเงินลดลง</t>
  </si>
  <si>
    <t>หนี้สูญและหนี้สงสัยจะสูญ</t>
  </si>
  <si>
    <t>ผลขาดทุนสุทธิจากการด้อยค่าที่รับรู้ในกำไรหรือขาดทุน</t>
  </si>
  <si>
    <t>ส่วนแบ่งขาดทุนของบริษัทร่วมที่ใช้วิธีส่วนได้เสีย - สุทธิจากภาษี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</si>
</sst>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#,##0.00;\(#,##0.00\);\-\ \ "/>
    <numFmt numFmtId="191" formatCode="_(* #,##0_);_(* \(#,##0\);_(* &quot;-&quot;??_);_(@_)"/>
    <numFmt numFmtId="192" formatCode="_(* #,##0.000_);_(* \(#,##0.000\);_(* &quot;-&quot;_);_(@_)"/>
    <numFmt numFmtId="193" formatCode="#,##0;\(#,##0\);\-\ \ "/>
    <numFmt numFmtId="194" formatCode="#,##0.000"/>
  </numFmts>
  <fonts count="18" x14ac:knownFonts="1"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i/>
      <sz val="16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5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i/>
      <sz val="13"/>
      <name val="Angsana New"/>
      <family val="1"/>
    </font>
    <font>
      <b/>
      <i/>
      <sz val="15"/>
      <name val="Angsana New"/>
      <family val="1"/>
    </font>
    <font>
      <b/>
      <i/>
      <sz val="15"/>
      <color indexed="10"/>
      <name val="Angsana New"/>
      <family val="1"/>
    </font>
    <font>
      <sz val="11"/>
      <name val="Times New Roman"/>
      <family val="1"/>
    </font>
    <font>
      <sz val="15"/>
      <color theme="1"/>
      <name val="Angsana New"/>
      <family val="1"/>
    </font>
    <font>
      <sz val="11"/>
      <color theme="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">
    <xf numFmtId="0" fontId="0" fillId="0" borderId="0"/>
    <xf numFmtId="190" fontId="10" fillId="0" borderId="0" applyFont="0" applyFill="0" applyBorder="0" applyAlignment="0" applyProtection="0"/>
    <xf numFmtId="0" fontId="1" fillId="0" borderId="0"/>
    <xf numFmtId="188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0" fillId="0" borderId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0" fontId="15" fillId="0" borderId="0"/>
    <xf numFmtId="0" fontId="1" fillId="0" borderId="0"/>
    <xf numFmtId="188" fontId="7" fillId="0" borderId="0" applyFont="0" applyFill="0" applyBorder="0" applyAlignment="0" applyProtection="0"/>
  </cellStyleXfs>
  <cellXfs count="213">
    <xf numFmtId="0" fontId="0" fillId="0" borderId="0" xfId="0"/>
    <xf numFmtId="187" fontId="1" fillId="0" borderId="0" xfId="3" applyNumberFormat="1" applyFont="1" applyFill="1" applyBorder="1" applyAlignment="1" applyProtection="1">
      <alignment horizontal="right" vertical="center"/>
      <protection locked="0"/>
    </xf>
    <xf numFmtId="187" fontId="8" fillId="0" borderId="0" xfId="3" applyNumberFormat="1" applyFont="1" applyFill="1" applyBorder="1" applyAlignment="1" applyProtection="1">
      <alignment horizontal="right" vertical="center"/>
      <protection locked="0"/>
    </xf>
    <xf numFmtId="191" fontId="1" fillId="0" borderId="0" xfId="3" applyNumberFormat="1" applyFont="1" applyFill="1" applyAlignment="1">
      <alignment vertical="center"/>
    </xf>
    <xf numFmtId="189" fontId="2" fillId="0" borderId="0" xfId="4" applyNumberFormat="1" applyFont="1" applyFill="1" applyAlignment="1">
      <alignment horizontal="left" vertical="center"/>
    </xf>
    <xf numFmtId="189" fontId="3" fillId="0" borderId="0" xfId="4" applyNumberFormat="1" applyFont="1" applyFill="1" applyAlignment="1">
      <alignment horizontal="center" vertical="center"/>
    </xf>
    <xf numFmtId="189" fontId="4" fillId="0" borderId="0" xfId="4" applyNumberFormat="1" applyFont="1" applyFill="1" applyAlignment="1">
      <alignment horizontal="left" vertical="center"/>
    </xf>
    <xf numFmtId="187" fontId="4" fillId="0" borderId="0" xfId="4" applyNumberFormat="1" applyFont="1" applyFill="1" applyAlignment="1">
      <alignment horizontal="right" vertical="center"/>
    </xf>
    <xf numFmtId="187" fontId="4" fillId="0" borderId="0" xfId="4" applyNumberFormat="1" applyFont="1" applyFill="1" applyBorder="1" applyAlignment="1">
      <alignment horizontal="right" vertical="center"/>
    </xf>
    <xf numFmtId="0" fontId="4" fillId="0" borderId="0" xfId="4" applyFont="1" applyFill="1" applyAlignment="1">
      <alignment vertical="center"/>
    </xf>
    <xf numFmtId="189" fontId="1" fillId="0" borderId="0" xfId="4" applyNumberFormat="1" applyFont="1" applyFill="1" applyBorder="1" applyAlignment="1">
      <alignment horizontal="left" vertical="center"/>
    </xf>
    <xf numFmtId="189" fontId="5" fillId="0" borderId="0" xfId="4" applyNumberFormat="1" applyFont="1" applyFill="1" applyBorder="1" applyAlignment="1">
      <alignment horizontal="center" vertical="center"/>
    </xf>
    <xf numFmtId="187" fontId="1" fillId="0" borderId="0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189" fontId="1" fillId="0" borderId="0" xfId="4" applyNumberFormat="1" applyFont="1" applyFill="1" applyAlignment="1">
      <alignment horizontal="left" vertical="center"/>
    </xf>
    <xf numFmtId="189" fontId="5" fillId="0" borderId="0" xfId="4" applyNumberFormat="1" applyFont="1" applyFill="1" applyAlignment="1">
      <alignment horizontal="center" vertical="center"/>
    </xf>
    <xf numFmtId="187" fontId="1" fillId="0" borderId="0" xfId="4" applyNumberFormat="1" applyFont="1" applyFill="1" applyAlignment="1">
      <alignment horizontal="right" vertical="center"/>
    </xf>
    <xf numFmtId="0" fontId="1" fillId="0" borderId="0" xfId="4" applyFont="1" applyFill="1" applyAlignment="1">
      <alignment vertical="center"/>
    </xf>
    <xf numFmtId="0" fontId="13" fillId="0" borderId="0" xfId="4" applyFont="1" applyFill="1" applyAlignment="1">
      <alignment horizontal="left"/>
    </xf>
    <xf numFmtId="0" fontId="5" fillId="0" borderId="0" xfId="4" applyFont="1" applyFill="1" applyAlignment="1">
      <alignment vertical="center"/>
    </xf>
    <xf numFmtId="187" fontId="1" fillId="0" borderId="0" xfId="3" applyNumberFormat="1" applyFont="1" applyFill="1" applyAlignment="1">
      <alignment horizontal="right" vertical="center"/>
    </xf>
    <xf numFmtId="187" fontId="1" fillId="0" borderId="3" xfId="3" applyNumberFormat="1" applyFont="1" applyFill="1" applyBorder="1" applyAlignment="1">
      <alignment horizontal="right" vertical="center"/>
    </xf>
    <xf numFmtId="0" fontId="9" fillId="0" borderId="0" xfId="5" applyFont="1" applyFill="1" applyAlignment="1">
      <alignment horizontal="left"/>
    </xf>
    <xf numFmtId="187" fontId="9" fillId="0" borderId="3" xfId="3" applyNumberFormat="1" applyFont="1" applyFill="1" applyBorder="1" applyAlignment="1">
      <alignment horizontal="right" vertical="center"/>
    </xf>
    <xf numFmtId="187" fontId="9" fillId="0" borderId="0" xfId="3" applyNumberFormat="1" applyFont="1" applyFill="1" applyAlignment="1">
      <alignment horizontal="right" vertical="center"/>
    </xf>
    <xf numFmtId="0" fontId="13" fillId="0" borderId="0" xfId="6" applyFont="1" applyFill="1" applyAlignment="1">
      <alignment horizontal="left"/>
    </xf>
    <xf numFmtId="187" fontId="1" fillId="0" borderId="0" xfId="3" applyNumberFormat="1" applyFont="1" applyFill="1" applyBorder="1" applyAlignment="1">
      <alignment horizontal="right" vertical="center"/>
    </xf>
    <xf numFmtId="0" fontId="9" fillId="0" borderId="0" xfId="7" applyFont="1" applyFill="1" applyAlignment="1">
      <alignment horizontal="left"/>
    </xf>
    <xf numFmtId="0" fontId="9" fillId="0" borderId="0" xfId="4" applyFont="1" applyFill="1" applyAlignment="1">
      <alignment horizontal="left"/>
    </xf>
    <xf numFmtId="187" fontId="9" fillId="0" borderId="4" xfId="3" applyNumberFormat="1" applyFont="1" applyFill="1" applyBorder="1" applyAlignment="1">
      <alignment horizontal="right" vertical="center"/>
    </xf>
    <xf numFmtId="189" fontId="9" fillId="0" borderId="0" xfId="4" applyNumberFormat="1" applyFont="1" applyFill="1" applyAlignment="1">
      <alignment horizontal="left" vertical="center"/>
    </xf>
    <xf numFmtId="187" fontId="9" fillId="0" borderId="5" xfId="3" applyNumberFormat="1" applyFont="1" applyFill="1" applyBorder="1" applyAlignment="1">
      <alignment horizontal="right" vertical="center"/>
    </xf>
    <xf numFmtId="187" fontId="9" fillId="0" borderId="0" xfId="3" applyNumberFormat="1" applyFont="1" applyFill="1" applyBorder="1" applyAlignment="1">
      <alignment horizontal="right" vertical="center"/>
    </xf>
    <xf numFmtId="189" fontId="9" fillId="0" borderId="0" xfId="8" applyNumberFormat="1" applyFont="1" applyFill="1" applyAlignment="1">
      <alignment horizontal="left" vertical="center"/>
    </xf>
    <xf numFmtId="9" fontId="9" fillId="0" borderId="0" xfId="9" applyFont="1" applyFill="1" applyBorder="1" applyAlignment="1">
      <alignment horizontal="right" vertical="center"/>
    </xf>
    <xf numFmtId="189" fontId="13" fillId="0" borderId="0" xfId="8" applyNumberFormat="1" applyFont="1" applyFill="1" applyAlignment="1">
      <alignment horizontal="left" vertical="center"/>
    </xf>
    <xf numFmtId="189" fontId="1" fillId="0" borderId="0" xfId="8" applyNumberFormat="1" applyFont="1" applyFill="1" applyAlignment="1">
      <alignment horizontal="left" vertical="center"/>
    </xf>
    <xf numFmtId="187" fontId="1" fillId="0" borderId="0" xfId="10" applyNumberFormat="1" applyFont="1" applyFill="1" applyBorder="1" applyAlignment="1">
      <alignment horizontal="right" vertical="center"/>
    </xf>
    <xf numFmtId="187" fontId="9" fillId="0" borderId="1" xfId="10" applyNumberFormat="1" applyFont="1" applyFill="1" applyBorder="1" applyAlignment="1">
      <alignment horizontal="right" vertical="center"/>
    </xf>
    <xf numFmtId="187" fontId="9" fillId="0" borderId="0" xfId="10" applyNumberFormat="1" applyFont="1" applyFill="1" applyBorder="1" applyAlignment="1">
      <alignment horizontal="right" vertical="center"/>
    </xf>
    <xf numFmtId="187" fontId="9" fillId="0" borderId="5" xfId="10" applyNumberFormat="1" applyFont="1" applyFill="1" applyBorder="1" applyAlignment="1">
      <alignment horizontal="right" vertical="center"/>
    </xf>
    <xf numFmtId="187" fontId="9" fillId="0" borderId="0" xfId="10" applyNumberFormat="1" applyFont="1" applyFill="1" applyAlignment="1">
      <alignment horizontal="right" vertical="center"/>
    </xf>
    <xf numFmtId="187" fontId="9" fillId="0" borderId="2" xfId="3" applyNumberFormat="1" applyFont="1" applyFill="1" applyBorder="1" applyAlignment="1">
      <alignment horizontal="right" vertical="center"/>
    </xf>
    <xf numFmtId="187" fontId="1" fillId="0" borderId="0" xfId="10" applyNumberFormat="1" applyFont="1" applyFill="1" applyAlignment="1">
      <alignment horizontal="right" vertical="center"/>
    </xf>
    <xf numFmtId="187" fontId="1" fillId="0" borderId="0" xfId="4" applyNumberFormat="1" applyFont="1" applyFill="1" applyAlignment="1">
      <alignment vertical="center"/>
    </xf>
    <xf numFmtId="187" fontId="1" fillId="0" borderId="3" xfId="10" applyNumberFormat="1" applyFont="1" applyFill="1" applyBorder="1" applyAlignment="1">
      <alignment horizontal="right" vertical="center"/>
    </xf>
    <xf numFmtId="187" fontId="9" fillId="0" borderId="2" xfId="10" applyNumberFormat="1" applyFont="1" applyFill="1" applyBorder="1" applyAlignment="1">
      <alignment horizontal="right" vertical="center"/>
    </xf>
    <xf numFmtId="188" fontId="1" fillId="0" borderId="0" xfId="3" applyNumberFormat="1" applyFont="1" applyFill="1" applyBorder="1" applyAlignment="1">
      <alignment horizontal="right" vertical="center"/>
    </xf>
    <xf numFmtId="188" fontId="1" fillId="0" borderId="0" xfId="4" applyNumberFormat="1" applyFont="1" applyFill="1" applyBorder="1" applyAlignment="1">
      <alignment horizontal="right" vertical="center"/>
    </xf>
    <xf numFmtId="187" fontId="1" fillId="0" borderId="0" xfId="4" applyNumberFormat="1" applyFont="1" applyFill="1" applyBorder="1" applyAlignment="1">
      <alignment vertical="center"/>
    </xf>
    <xf numFmtId="192" fontId="1" fillId="0" borderId="0" xfId="4" applyNumberFormat="1" applyFont="1" applyFill="1" applyBorder="1" applyAlignment="1">
      <alignment horizontal="right" vertical="center"/>
    </xf>
    <xf numFmtId="187" fontId="4" fillId="0" borderId="0" xfId="11" applyNumberFormat="1" applyFont="1" applyFill="1" applyBorder="1" applyAlignment="1">
      <alignment horizontal="right" vertical="center"/>
    </xf>
    <xf numFmtId="187" fontId="4" fillId="0" borderId="0" xfId="3" applyNumberFormat="1" applyFont="1" applyFill="1" applyBorder="1" applyAlignment="1">
      <alignment vertical="center"/>
    </xf>
    <xf numFmtId="187" fontId="4" fillId="0" borderId="0" xfId="11" applyNumberFormat="1" applyFont="1" applyFill="1" applyBorder="1" applyAlignment="1">
      <alignment vertical="center"/>
    </xf>
    <xf numFmtId="189" fontId="4" fillId="0" borderId="0" xfId="11" applyNumberFormat="1" applyFont="1" applyFill="1" applyBorder="1" applyAlignment="1">
      <alignment vertical="center"/>
    </xf>
    <xf numFmtId="189" fontId="2" fillId="0" borderId="0" xfId="4" applyNumberFormat="1" applyFont="1" applyFill="1" applyBorder="1" applyAlignment="1">
      <alignment horizontal="left" vertical="center"/>
    </xf>
    <xf numFmtId="189" fontId="3" fillId="0" borderId="0" xfId="4" applyNumberFormat="1" applyFont="1" applyFill="1" applyBorder="1" applyAlignment="1">
      <alignment horizontal="center" vertical="center"/>
    </xf>
    <xf numFmtId="189" fontId="1" fillId="0" borderId="0" xfId="11" applyNumberFormat="1" applyFont="1" applyFill="1" applyBorder="1" applyAlignment="1">
      <alignment vertical="center"/>
    </xf>
    <xf numFmtId="189" fontId="5" fillId="0" borderId="0" xfId="11" applyNumberFormat="1" applyFont="1" applyFill="1" applyBorder="1" applyAlignment="1">
      <alignment horizontal="center" vertical="center"/>
    </xf>
    <xf numFmtId="187" fontId="9" fillId="0" borderId="0" xfId="11" applyNumberFormat="1" applyFont="1" applyFill="1" applyBorder="1" applyAlignment="1">
      <alignment horizontal="centerContinuous" vertical="center"/>
    </xf>
    <xf numFmtId="187" fontId="1" fillId="0" borderId="0" xfId="11" applyNumberFormat="1" applyFont="1" applyFill="1" applyBorder="1" applyAlignment="1">
      <alignment horizontal="center" vertical="center"/>
    </xf>
    <xf numFmtId="187" fontId="1" fillId="0" borderId="0" xfId="11" applyNumberFormat="1" applyFont="1" applyFill="1" applyBorder="1" applyAlignment="1">
      <alignment vertical="center"/>
    </xf>
    <xf numFmtId="189" fontId="1" fillId="0" borderId="0" xfId="1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left"/>
    </xf>
    <xf numFmtId="187" fontId="5" fillId="0" borderId="0" xfId="11" applyNumberFormat="1" applyFont="1" applyFill="1" applyBorder="1" applyAlignment="1">
      <alignment horizontal="center" vertical="center"/>
    </xf>
    <xf numFmtId="187" fontId="9" fillId="0" borderId="0" xfId="12" applyNumberFormat="1" applyFont="1" applyFill="1" applyBorder="1" applyAlignment="1">
      <alignment horizontal="right" vertical="center"/>
    </xf>
    <xf numFmtId="187" fontId="9" fillId="0" borderId="0" xfId="12" applyNumberFormat="1" applyFont="1" applyFill="1" applyBorder="1" applyAlignment="1">
      <alignment vertical="center"/>
    </xf>
    <xf numFmtId="187" fontId="9" fillId="0" borderId="0" xfId="12" applyNumberFormat="1" applyFont="1" applyFill="1" applyAlignment="1">
      <alignment horizontal="right" vertical="center"/>
    </xf>
    <xf numFmtId="189" fontId="8" fillId="0" borderId="0" xfId="11" applyNumberFormat="1" applyFont="1" applyFill="1" applyBorder="1" applyAlignment="1">
      <alignment vertical="center"/>
    </xf>
    <xf numFmtId="189" fontId="7" fillId="0" borderId="0" xfId="11" applyNumberFormat="1" applyFont="1" applyFill="1" applyBorder="1" applyAlignment="1">
      <alignment vertical="center"/>
    </xf>
    <xf numFmtId="187" fontId="1" fillId="0" borderId="0" xfId="12" applyNumberFormat="1" applyFont="1" applyFill="1" applyAlignment="1">
      <alignment horizontal="center" vertical="center"/>
    </xf>
    <xf numFmtId="187" fontId="1" fillId="0" borderId="0" xfId="12" applyNumberFormat="1" applyFont="1" applyFill="1" applyBorder="1" applyAlignment="1">
      <alignment horizontal="right" vertical="center"/>
    </xf>
    <xf numFmtId="187" fontId="1" fillId="0" borderId="0" xfId="12" applyNumberFormat="1" applyFont="1" applyFill="1" applyAlignment="1">
      <alignment horizontal="right" vertical="center"/>
    </xf>
    <xf numFmtId="187" fontId="1" fillId="0" borderId="0" xfId="12" applyNumberFormat="1" applyFont="1" applyFill="1" applyBorder="1" applyAlignment="1">
      <alignment vertical="center"/>
    </xf>
    <xf numFmtId="187" fontId="1" fillId="0" borderId="0" xfId="12" quotePrefix="1" applyNumberFormat="1" applyFont="1" applyFill="1" applyAlignment="1">
      <alignment horizontal="center" vertical="center"/>
    </xf>
    <xf numFmtId="187" fontId="9" fillId="0" borderId="1" xfId="12" applyNumberFormat="1" applyFont="1" applyFill="1" applyBorder="1" applyAlignment="1">
      <alignment horizontal="right" vertical="center"/>
    </xf>
    <xf numFmtId="187" fontId="1" fillId="0" borderId="0" xfId="12" applyNumberFormat="1" applyFont="1" applyFill="1" applyBorder="1" applyAlignment="1">
      <alignment horizontal="center" vertical="center"/>
    </xf>
    <xf numFmtId="187" fontId="9" fillId="0" borderId="5" xfId="12" applyNumberFormat="1" applyFont="1" applyFill="1" applyBorder="1" applyAlignment="1">
      <alignment horizontal="right" vertical="center"/>
    </xf>
    <xf numFmtId="187" fontId="1" fillId="0" borderId="0" xfId="11" applyNumberFormat="1" applyFont="1" applyFill="1" applyBorder="1" applyAlignment="1">
      <alignment horizontal="right" vertical="center"/>
    </xf>
    <xf numFmtId="187" fontId="1" fillId="0" borderId="0" xfId="3" applyNumberFormat="1" applyFont="1" applyFill="1" applyBorder="1" applyAlignment="1">
      <alignment vertical="center"/>
    </xf>
    <xf numFmtId="189" fontId="4" fillId="0" borderId="0" xfId="4" applyNumberFormat="1" applyFont="1" applyFill="1" applyAlignment="1">
      <alignment horizontal="center" vertical="center"/>
    </xf>
    <xf numFmtId="189" fontId="4" fillId="0" borderId="0" xfId="4" applyNumberFormat="1" applyFont="1" applyFill="1" applyBorder="1" applyAlignment="1">
      <alignment horizontal="center" vertical="center"/>
    </xf>
    <xf numFmtId="187" fontId="9" fillId="0" borderId="0" xfId="11" applyNumberFormat="1" applyFont="1" applyFill="1" applyBorder="1" applyAlignment="1">
      <alignment horizontal="center" vertical="center"/>
    </xf>
    <xf numFmtId="187" fontId="1" fillId="0" borderId="3" xfId="11" applyNumberFormat="1" applyFont="1" applyFill="1" applyBorder="1" applyAlignment="1">
      <alignment horizontal="center" vertical="center"/>
    </xf>
    <xf numFmtId="189" fontId="9" fillId="0" borderId="0" xfId="11" applyNumberFormat="1" applyFont="1" applyFill="1" applyBorder="1" applyAlignment="1">
      <alignment vertical="center"/>
    </xf>
    <xf numFmtId="189" fontId="13" fillId="0" borderId="0" xfId="14" applyNumberFormat="1" applyFont="1" applyFill="1" applyAlignment="1">
      <alignment horizontal="center" vertical="center"/>
    </xf>
    <xf numFmtId="0" fontId="5" fillId="0" borderId="0" xfId="14" applyNumberFormat="1" applyFont="1" applyFill="1" applyAlignment="1">
      <alignment horizontal="center" vertical="center"/>
    </xf>
    <xf numFmtId="0" fontId="5" fillId="0" borderId="0" xfId="14" applyFont="1" applyFill="1" applyAlignment="1">
      <alignment horizontal="center" vertical="center"/>
    </xf>
    <xf numFmtId="187" fontId="9" fillId="0" borderId="1" xfId="12" applyNumberFormat="1" applyFont="1" applyFill="1" applyBorder="1" applyAlignment="1">
      <alignment horizontal="center" vertical="center"/>
    </xf>
    <xf numFmtId="187" fontId="9" fillId="0" borderId="0" xfId="12" applyNumberFormat="1" applyFont="1" applyFill="1" applyBorder="1" applyAlignment="1">
      <alignment horizontal="center" vertical="center"/>
    </xf>
    <xf numFmtId="0" fontId="1" fillId="0" borderId="0" xfId="14" applyFont="1" applyFill="1" applyAlignment="1">
      <alignment vertical="center"/>
    </xf>
    <xf numFmtId="0" fontId="13" fillId="0" borderId="0" xfId="14" applyFont="1" applyFill="1" applyAlignment="1">
      <alignment horizontal="center" vertical="center"/>
    </xf>
    <xf numFmtId="187" fontId="4" fillId="0" borderId="0" xfId="3" applyNumberFormat="1" applyFont="1" applyFill="1" applyAlignment="1">
      <alignment horizontal="right" vertical="center"/>
    </xf>
    <xf numFmtId="0" fontId="13" fillId="0" borderId="0" xfId="4" applyFont="1" applyFill="1" applyBorder="1" applyAlignment="1">
      <alignment horizontal="left" wrapText="1"/>
    </xf>
    <xf numFmtId="187" fontId="5" fillId="0" borderId="0" xfId="3" applyNumberFormat="1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187" fontId="1" fillId="0" borderId="4" xfId="3" applyNumberFormat="1" applyFont="1" applyFill="1" applyBorder="1" applyAlignment="1">
      <alignment horizontal="right" vertical="center"/>
    </xf>
    <xf numFmtId="187" fontId="1" fillId="0" borderId="0" xfId="3" applyNumberFormat="1" applyFont="1" applyFill="1" applyAlignment="1">
      <alignment horizontal="center" vertical="center"/>
    </xf>
    <xf numFmtId="187" fontId="5" fillId="0" borderId="0" xfId="4" applyNumberFormat="1" applyFont="1" applyFill="1" applyAlignment="1">
      <alignment horizontal="center" vertical="center"/>
    </xf>
    <xf numFmtId="187" fontId="1" fillId="0" borderId="0" xfId="4" applyNumberFormat="1" applyFont="1" applyFill="1" applyAlignment="1">
      <alignment horizontal="center" vertical="center"/>
    </xf>
    <xf numFmtId="188" fontId="1" fillId="0" borderId="0" xfId="3" applyFont="1" applyFill="1" applyAlignment="1">
      <alignment vertical="center"/>
    </xf>
    <xf numFmtId="188" fontId="1" fillId="0" borderId="0" xfId="3" applyFont="1" applyFill="1" applyBorder="1" applyAlignment="1">
      <alignment horizontal="right" vertical="center"/>
    </xf>
    <xf numFmtId="187" fontId="1" fillId="0" borderId="4" xfId="10" applyNumberFormat="1" applyFont="1" applyFill="1" applyBorder="1" applyAlignment="1">
      <alignment horizontal="right" vertical="center"/>
    </xf>
    <xf numFmtId="187" fontId="9" fillId="0" borderId="0" xfId="4" applyNumberFormat="1" applyFont="1" applyFill="1" applyAlignment="1">
      <alignment horizontal="right" vertical="center"/>
    </xf>
    <xf numFmtId="189" fontId="13" fillId="0" borderId="0" xfId="4" applyNumberFormat="1" applyFont="1" applyFill="1" applyAlignment="1">
      <alignment horizontal="left" vertical="center"/>
    </xf>
    <xf numFmtId="187" fontId="9" fillId="0" borderId="1" xfId="3" applyNumberFormat="1" applyFont="1" applyFill="1" applyBorder="1" applyAlignment="1">
      <alignment horizontal="right" vertical="center"/>
    </xf>
    <xf numFmtId="0" fontId="9" fillId="0" borderId="0" xfId="4" applyFont="1" applyFill="1" applyAlignment="1">
      <alignment vertical="center"/>
    </xf>
    <xf numFmtId="187" fontId="9" fillId="0" borderId="4" xfId="4" applyNumberFormat="1" applyFont="1" applyFill="1" applyBorder="1" applyAlignment="1">
      <alignment horizontal="right" vertical="center"/>
    </xf>
    <xf numFmtId="187" fontId="0" fillId="0" borderId="0" xfId="3" applyNumberFormat="1" applyFont="1" applyFill="1" applyAlignment="1">
      <alignment horizontal="right" vertical="center"/>
    </xf>
    <xf numFmtId="190" fontId="1" fillId="0" borderId="0" xfId="1" applyFont="1" applyFill="1" applyAlignment="1">
      <alignment vertical="center"/>
    </xf>
    <xf numFmtId="190" fontId="4" fillId="0" borderId="0" xfId="1" applyFont="1" applyFill="1" applyAlignment="1">
      <alignment vertical="center"/>
    </xf>
    <xf numFmtId="190" fontId="1" fillId="0" borderId="0" xfId="1" applyFont="1" applyFill="1" applyBorder="1" applyAlignment="1">
      <alignment vertical="center"/>
    </xf>
    <xf numFmtId="188" fontId="9" fillId="0" borderId="0" xfId="12" applyNumberFormat="1" applyFont="1" applyFill="1" applyBorder="1" applyAlignment="1">
      <alignment horizontal="right" vertical="center"/>
    </xf>
    <xf numFmtId="190" fontId="1" fillId="0" borderId="2" xfId="1" applyFont="1" applyFill="1" applyBorder="1" applyAlignment="1">
      <alignment horizontal="right" vertical="center"/>
    </xf>
    <xf numFmtId="190" fontId="9" fillId="0" borderId="0" xfId="1" applyFont="1" applyFill="1" applyAlignment="1">
      <alignment vertical="center"/>
    </xf>
    <xf numFmtId="194" fontId="1" fillId="0" borderId="0" xfId="11" applyNumberFormat="1" applyFont="1" applyFill="1" applyBorder="1" applyAlignment="1">
      <alignment vertical="center"/>
    </xf>
    <xf numFmtId="187" fontId="5" fillId="0" borderId="0" xfId="11" applyNumberFormat="1" applyFont="1" applyFill="1" applyBorder="1" applyAlignment="1">
      <alignment horizontal="center" vertical="center"/>
    </xf>
    <xf numFmtId="190" fontId="1" fillId="0" borderId="0" xfId="1" applyFont="1" applyFill="1" applyAlignment="1">
      <alignment horizontal="right" vertical="center"/>
    </xf>
    <xf numFmtId="189" fontId="1" fillId="2" borderId="0" xfId="11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189" fontId="3" fillId="0" borderId="0" xfId="0" applyNumberFormat="1" applyFont="1" applyAlignment="1">
      <alignment horizontal="center" vertical="center"/>
    </xf>
    <xf numFmtId="189" fontId="4" fillId="0" borderId="0" xfId="0" applyNumberFormat="1" applyFont="1" applyAlignment="1">
      <alignment horizontal="left" vertical="center"/>
    </xf>
    <xf numFmtId="187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189" fontId="2" fillId="0" borderId="0" xfId="0" applyNumberFormat="1" applyFont="1" applyAlignment="1">
      <alignment horizontal="left" vertical="center"/>
    </xf>
    <xf numFmtId="189" fontId="1" fillId="0" borderId="0" xfId="0" applyNumberFormat="1" applyFont="1" applyAlignment="1">
      <alignment horizontal="left" vertical="center"/>
    </xf>
    <xf numFmtId="189" fontId="5" fillId="0" borderId="0" xfId="0" applyNumberFormat="1" applyFont="1" applyAlignment="1">
      <alignment horizontal="center" vertical="center"/>
    </xf>
    <xf numFmtId="187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189" fontId="9" fillId="0" borderId="0" xfId="0" applyNumberFormat="1" applyFont="1" applyAlignment="1" applyProtection="1">
      <alignment horizontal="left" vertical="center"/>
      <protection locked="0"/>
    </xf>
    <xf numFmtId="49" fontId="1" fillId="0" borderId="0" xfId="0" quotePrefix="1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189" fontId="5" fillId="0" borderId="0" xfId="0" applyNumberFormat="1" applyFont="1" applyAlignment="1" applyProtection="1">
      <alignment horizontal="center" vertical="center"/>
      <protection locked="0"/>
    </xf>
    <xf numFmtId="189" fontId="1" fillId="0" borderId="0" xfId="0" applyNumberFormat="1" applyFont="1" applyAlignment="1" applyProtection="1">
      <alignment horizontal="left" vertical="center"/>
      <protection locked="0"/>
    </xf>
    <xf numFmtId="188" fontId="1" fillId="0" borderId="0" xfId="3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189" fontId="7" fillId="0" borderId="0" xfId="0" applyNumberFormat="1" applyFont="1" applyAlignment="1" applyProtection="1">
      <alignment horizontal="left" vertical="center"/>
      <protection locked="0"/>
    </xf>
    <xf numFmtId="189" fontId="6" fillId="0" borderId="0" xfId="0" applyNumberFormat="1" applyFont="1" applyAlignment="1" applyProtection="1">
      <alignment horizontal="center" vertical="center"/>
      <protection locked="0"/>
    </xf>
    <xf numFmtId="188" fontId="1" fillId="0" borderId="0" xfId="0" applyNumberFormat="1" applyFont="1" applyAlignment="1" applyProtection="1">
      <alignment vertical="center"/>
      <protection locked="0"/>
    </xf>
    <xf numFmtId="189" fontId="8" fillId="0" borderId="0" xfId="0" applyNumberFormat="1" applyFont="1" applyAlignment="1" applyProtection="1">
      <alignment horizontal="left" vertical="center"/>
      <protection locked="0"/>
    </xf>
    <xf numFmtId="188" fontId="9" fillId="0" borderId="0" xfId="3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188" fontId="7" fillId="0" borderId="0" xfId="3" applyFont="1" applyFill="1" applyAlignment="1">
      <alignment horizontal="right" vertical="center"/>
    </xf>
    <xf numFmtId="0" fontId="1" fillId="0" borderId="0" xfId="0" applyFont="1" applyAlignment="1" applyProtection="1">
      <alignment horizontal="center" vertical="center"/>
      <protection locked="0"/>
    </xf>
    <xf numFmtId="189" fontId="9" fillId="0" borderId="0" xfId="0" applyNumberFormat="1" applyFont="1" applyAlignment="1">
      <alignment horizontal="left" vertical="center"/>
    </xf>
    <xf numFmtId="187" fontId="1" fillId="0" borderId="0" xfId="0" applyNumberFormat="1" applyFont="1" applyAlignment="1" applyProtection="1">
      <alignment vertical="center"/>
      <protection locked="0"/>
    </xf>
    <xf numFmtId="188" fontId="11" fillId="0" borderId="0" xfId="3" applyFont="1" applyFill="1" applyAlignment="1">
      <alignment vertical="center"/>
    </xf>
    <xf numFmtId="187" fontId="1" fillId="0" borderId="0" xfId="0" applyNumberFormat="1" applyFont="1" applyAlignment="1">
      <alignment vertical="center"/>
    </xf>
    <xf numFmtId="189" fontId="11" fillId="0" borderId="0" xfId="0" applyNumberFormat="1" applyFont="1" applyAlignment="1">
      <alignment horizontal="left" vertical="center"/>
    </xf>
    <xf numFmtId="187" fontId="12" fillId="0" borderId="0" xfId="0" applyNumberFormat="1" applyFont="1" applyAlignment="1">
      <alignment horizontal="center" vertical="center"/>
    </xf>
    <xf numFmtId="187" fontId="11" fillId="0" borderId="0" xfId="0" applyNumberFormat="1" applyFont="1" applyAlignment="1">
      <alignment horizontal="left" vertical="center"/>
    </xf>
    <xf numFmtId="187" fontId="11" fillId="0" borderId="0" xfId="0" applyNumberFormat="1" applyFont="1" applyAlignment="1">
      <alignment horizontal="right" vertical="center"/>
    </xf>
    <xf numFmtId="189" fontId="12" fillId="0" borderId="0" xfId="0" applyNumberFormat="1" applyFont="1" applyAlignment="1">
      <alignment horizontal="center" vertical="center"/>
    </xf>
    <xf numFmtId="191" fontId="11" fillId="0" borderId="0" xfId="3" applyNumberFormat="1" applyFont="1" applyFill="1" applyAlignment="1">
      <alignment horizontal="right" vertical="center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187" fontId="5" fillId="0" borderId="0" xfId="11" applyNumberFormat="1" applyFont="1" applyFill="1" applyBorder="1" applyAlignment="1">
      <alignment horizontal="center" vertical="center"/>
    </xf>
    <xf numFmtId="187" fontId="1" fillId="2" borderId="0" xfId="11" applyNumberFormat="1" applyFont="1" applyFill="1" applyBorder="1" applyAlignment="1">
      <alignment vertical="center"/>
    </xf>
    <xf numFmtId="189" fontId="8" fillId="0" borderId="0" xfId="11" applyNumberFormat="1" applyFont="1" applyAlignment="1">
      <alignment vertical="center"/>
    </xf>
    <xf numFmtId="189" fontId="7" fillId="0" borderId="0" xfId="11" applyNumberFormat="1" applyFont="1" applyAlignment="1">
      <alignment vertical="center"/>
    </xf>
    <xf numFmtId="3" fontId="17" fillId="0" borderId="0" xfId="0" applyNumberFormat="1" applyFont="1" applyAlignment="1">
      <alignment horizontal="left" vertical="center" wrapText="1"/>
    </xf>
    <xf numFmtId="49" fontId="1" fillId="0" borderId="0" xfId="2" quotePrefix="1" applyNumberFormat="1" applyFont="1" applyFill="1" applyAlignment="1">
      <alignment horizontal="center" vertical="center"/>
    </xf>
    <xf numFmtId="49" fontId="1" fillId="0" borderId="0" xfId="2" applyNumberFormat="1" applyFont="1" applyFill="1" applyAlignment="1">
      <alignment horizontal="center" vertical="center"/>
    </xf>
    <xf numFmtId="49" fontId="1" fillId="0" borderId="0" xfId="2" quotePrefix="1" applyNumberFormat="1" applyFont="1" applyFill="1" applyBorder="1" applyAlignment="1">
      <alignment horizontal="center" vertical="center"/>
    </xf>
    <xf numFmtId="189" fontId="7" fillId="0" borderId="0" xfId="11" applyNumberFormat="1" applyFont="1" applyFill="1" applyAlignment="1">
      <alignment vertical="center"/>
    </xf>
    <xf numFmtId="193" fontId="1" fillId="0" borderId="0" xfId="1" applyNumberFormat="1" applyFont="1" applyFill="1" applyBorder="1" applyAlignment="1">
      <alignment horizontal="right" vertical="center"/>
    </xf>
    <xf numFmtId="193" fontId="1" fillId="0" borderId="0" xfId="1" applyNumberFormat="1" applyFont="1" applyFill="1" applyBorder="1" applyAlignment="1">
      <alignment vertical="center"/>
    </xf>
    <xf numFmtId="189" fontId="9" fillId="0" borderId="0" xfId="11" applyNumberFormat="1" applyFont="1" applyFill="1" applyAlignment="1">
      <alignment vertical="center"/>
    </xf>
    <xf numFmtId="0" fontId="16" fillId="0" borderId="0" xfId="0" applyFont="1" applyAlignment="1">
      <alignment horizontal="right" vertical="center" wrapText="1"/>
    </xf>
    <xf numFmtId="187" fontId="17" fillId="0" borderId="0" xfId="0" applyNumberFormat="1" applyFont="1" applyAlignment="1">
      <alignment horizontal="left" vertical="center" wrapText="1"/>
    </xf>
    <xf numFmtId="3" fontId="1" fillId="0" borderId="0" xfId="4" applyNumberFormat="1" applyFont="1" applyFill="1" applyAlignment="1">
      <alignment vertical="center"/>
    </xf>
    <xf numFmtId="187" fontId="7" fillId="0" borderId="0" xfId="3" applyNumberFormat="1" applyFont="1" applyFill="1" applyAlignment="1">
      <alignment horizontal="right" vertical="center"/>
    </xf>
    <xf numFmtId="193" fontId="1" fillId="0" borderId="0" xfId="1" applyNumberFormat="1" applyFont="1" applyFill="1" applyAlignment="1">
      <alignment vertical="center"/>
    </xf>
    <xf numFmtId="189" fontId="13" fillId="0" borderId="0" xfId="15" applyNumberFormat="1" applyFont="1" applyFill="1" applyAlignment="1">
      <alignment horizontal="left" vertical="center"/>
    </xf>
    <xf numFmtId="189" fontId="9" fillId="0" borderId="0" xfId="15" applyNumberFormat="1" applyFont="1" applyFill="1" applyAlignment="1">
      <alignment horizontal="left" vertical="center"/>
    </xf>
    <xf numFmtId="193" fontId="1" fillId="0" borderId="0" xfId="1" applyNumberFormat="1" applyFont="1" applyFill="1"/>
    <xf numFmtId="190" fontId="1" fillId="0" borderId="0" xfId="1" applyFont="1" applyFill="1"/>
    <xf numFmtId="191" fontId="1" fillId="0" borderId="0" xfId="3" applyNumberFormat="1" applyFont="1" applyFill="1" applyBorder="1" applyAlignment="1" applyProtection="1">
      <alignment vertical="center"/>
      <protection locked="0"/>
    </xf>
    <xf numFmtId="0" fontId="1" fillId="0" borderId="0" xfId="15" applyFont="1" applyFill="1"/>
    <xf numFmtId="189" fontId="1" fillId="0" borderId="0" xfId="15" applyNumberFormat="1" applyFont="1" applyFill="1" applyAlignment="1">
      <alignment horizontal="left" vertical="center"/>
    </xf>
    <xf numFmtId="1" fontId="1" fillId="0" borderId="0" xfId="15" applyNumberFormat="1" applyFont="1" applyFill="1"/>
    <xf numFmtId="187" fontId="9" fillId="0" borderId="0" xfId="0" applyNumberFormat="1" applyFont="1" applyAlignment="1">
      <alignment horizontal="center" vertical="center"/>
    </xf>
    <xf numFmtId="187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89" fontId="13" fillId="0" borderId="0" xfId="0" applyNumberFormat="1" applyFont="1" applyAlignment="1" applyProtection="1">
      <alignment horizontal="left" vertical="center"/>
      <protection locked="0"/>
    </xf>
    <xf numFmtId="189" fontId="13" fillId="0" borderId="0" xfId="0" applyNumberFormat="1" applyFont="1" applyAlignment="1" applyProtection="1">
      <alignment horizontal="center" vertical="center"/>
      <protection locked="0"/>
    </xf>
    <xf numFmtId="187" fontId="9" fillId="0" borderId="1" xfId="3" applyNumberFormat="1" applyFont="1" applyFill="1" applyBorder="1" applyAlignment="1" applyProtection="1">
      <alignment horizontal="right" vertical="center"/>
      <protection locked="0"/>
    </xf>
    <xf numFmtId="187" fontId="9" fillId="0" borderId="0" xfId="3" applyNumberFormat="1" applyFont="1" applyFill="1" applyBorder="1" applyAlignment="1" applyProtection="1">
      <alignment horizontal="right" vertical="center"/>
      <protection locked="0"/>
    </xf>
    <xf numFmtId="187" fontId="1" fillId="0" borderId="0" xfId="3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187" fontId="9" fillId="0" borderId="2" xfId="3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vertical="center"/>
    </xf>
    <xf numFmtId="187" fontId="9" fillId="0" borderId="3" xfId="3" applyNumberFormat="1" applyFont="1" applyFill="1" applyBorder="1" applyAlignment="1" applyProtection="1">
      <alignment horizontal="right" vertical="center"/>
      <protection locked="0"/>
    </xf>
    <xf numFmtId="189" fontId="5" fillId="0" borderId="0" xfId="0" applyNumberFormat="1" applyFont="1" applyAlignment="1" applyProtection="1">
      <alignment horizontal="left" vertical="center"/>
      <protection locked="0"/>
    </xf>
    <xf numFmtId="187" fontId="1" fillId="0" borderId="2" xfId="3" applyNumberFormat="1" applyFont="1" applyFill="1" applyBorder="1" applyAlignment="1" applyProtection="1">
      <alignment horizontal="right" vertical="center"/>
      <protection locked="0"/>
    </xf>
    <xf numFmtId="187" fontId="1" fillId="0" borderId="0" xfId="3" applyNumberFormat="1" applyFont="1" applyFill="1" applyBorder="1" applyAlignment="1" applyProtection="1">
      <alignment vertical="center"/>
      <protection locked="0"/>
    </xf>
    <xf numFmtId="189" fontId="9" fillId="0" borderId="0" xfId="0" applyNumberFormat="1" applyFont="1" applyAlignment="1" applyProtection="1">
      <alignment vertical="center"/>
      <protection locked="0"/>
    </xf>
    <xf numFmtId="187" fontId="9" fillId="0" borderId="4" xfId="3" applyNumberFormat="1" applyFont="1" applyFill="1" applyBorder="1" applyAlignment="1" applyProtection="1">
      <alignment horizontal="right" vertical="center"/>
      <protection locked="0"/>
    </xf>
    <xf numFmtId="187" fontId="1" fillId="0" borderId="3" xfId="3" applyNumberFormat="1" applyFont="1" applyFill="1" applyBorder="1" applyAlignment="1" applyProtection="1">
      <alignment horizontal="right" vertical="center"/>
      <protection locked="0"/>
    </xf>
    <xf numFmtId="0" fontId="1" fillId="0" borderId="0" xfId="4" applyFont="1" applyFill="1" applyAlignment="1">
      <alignment horizontal="left"/>
    </xf>
    <xf numFmtId="0" fontId="1" fillId="2" borderId="0" xfId="4" applyFont="1" applyFill="1" applyAlignment="1">
      <alignment vertical="center"/>
    </xf>
    <xf numFmtId="190" fontId="1" fillId="2" borderId="0" xfId="1" applyFont="1" applyFill="1" applyAlignment="1">
      <alignment vertical="center"/>
    </xf>
    <xf numFmtId="188" fontId="1" fillId="0" borderId="0" xfId="4" applyNumberFormat="1" applyFont="1" applyFill="1" applyAlignment="1">
      <alignment vertical="center"/>
    </xf>
    <xf numFmtId="187" fontId="5" fillId="0" borderId="0" xfId="4" applyNumberFormat="1" applyFont="1" applyFill="1" applyBorder="1" applyAlignment="1">
      <alignment horizontal="center" vertical="center"/>
    </xf>
    <xf numFmtId="187" fontId="9" fillId="0" borderId="0" xfId="0" applyNumberFormat="1" applyFont="1" applyAlignment="1">
      <alignment horizontal="center" vertical="center"/>
    </xf>
    <xf numFmtId="187" fontId="9" fillId="0" borderId="0" xfId="4" applyNumberFormat="1" applyFont="1" applyFill="1" applyBorder="1" applyAlignment="1">
      <alignment horizontal="center" vertical="center"/>
    </xf>
    <xf numFmtId="187" fontId="1" fillId="0" borderId="0" xfId="4" applyNumberFormat="1" applyFont="1" applyFill="1" applyBorder="1" applyAlignment="1">
      <alignment horizontal="center" vertical="center"/>
    </xf>
    <xf numFmtId="187" fontId="1" fillId="0" borderId="0" xfId="4" quotePrefix="1" applyNumberFormat="1" applyFont="1" applyFill="1" applyBorder="1" applyAlignment="1">
      <alignment horizontal="center" vertical="center"/>
    </xf>
    <xf numFmtId="187" fontId="9" fillId="0" borderId="0" xfId="11" applyNumberFormat="1" applyFont="1" applyFill="1" applyBorder="1" applyAlignment="1">
      <alignment horizontal="center" vertical="center"/>
    </xf>
    <xf numFmtId="187" fontId="1" fillId="0" borderId="3" xfId="11" applyNumberFormat="1" applyFont="1" applyFill="1" applyBorder="1" applyAlignment="1">
      <alignment horizontal="center" vertical="center"/>
    </xf>
    <xf numFmtId="187" fontId="5" fillId="0" borderId="0" xfId="11" applyNumberFormat="1" applyFont="1" applyFill="1" applyBorder="1" applyAlignment="1">
      <alignment horizontal="center" vertical="center"/>
    </xf>
    <xf numFmtId="187" fontId="9" fillId="0" borderId="0" xfId="3" applyNumberFormat="1" applyFont="1" applyFill="1" applyBorder="1" applyAlignment="1">
      <alignment horizontal="center" vertical="center"/>
    </xf>
  </cellXfs>
  <cellStyles count="17">
    <cellStyle name="Comma" xfId="1" builtinId="3"/>
    <cellStyle name="Comma 18" xfId="3"/>
    <cellStyle name="Comma 2 2 3" xfId="10"/>
    <cellStyle name="Comma 3 2 3" xfId="13"/>
    <cellStyle name="Comma 3 5" xfId="12"/>
    <cellStyle name="Comma 4" xfId="16"/>
    <cellStyle name="Normal" xfId="0" builtinId="0"/>
    <cellStyle name="Normal 12" xfId="2"/>
    <cellStyle name="Normal 2 2 3" xfId="4"/>
    <cellStyle name="Normal 2 7" xfId="8"/>
    <cellStyle name="Normal 24" xfId="14"/>
    <cellStyle name="Normal 39" xfId="5"/>
    <cellStyle name="Normal 40" xfId="6"/>
    <cellStyle name="Normal 41" xfId="7"/>
    <cellStyle name="Normal 43" xfId="15"/>
    <cellStyle name="Normal_Note-Thai_Q1-2002" xfId="11"/>
    <cellStyle name="Percent 3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95250</xdr:colOff>
      <xdr:row>5</xdr:row>
      <xdr:rowOff>95250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>
        <a:xfrm>
          <a:off x="62579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95250</xdr:colOff>
      <xdr:row>5</xdr:row>
      <xdr:rowOff>95250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>
        <a:xfrm>
          <a:off x="7248525" y="138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Share\AC\Balance%20Sheet\BS\Share\Ac\NHR\2001\COST%202001\sale01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sstes-NEW%20'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 "/>
      <sheetName val="CODE,NAME"/>
      <sheetName val="RATE"/>
      <sheetName val="CESSล่วงหน้า "/>
      <sheetName val="สรุปคชจ.ส่งออก"/>
      <sheetName val=" AC LTX "/>
      <sheetName val="AC SK "/>
      <sheetName val="AC RSS"/>
      <sheetName val="AC ADS "/>
      <sheetName val="สรุปประกัน"/>
      <sheetName val="INS LTX "/>
      <sheetName val="INS SK "/>
      <sheetName val="INT.RSS"/>
      <sheetName val="INS ADS"/>
      <sheetName val="ธ.LTX "/>
      <sheetName val="ธ.SK ,ADS"/>
      <sheetName val="CODE_NAME"/>
      <sheetName val="data"/>
      <sheetName val="DEP12"/>
      <sheetName val="ADS_"/>
      <sheetName val="CVA_"/>
      <sheetName val="CESSล่วงหน้า_"/>
      <sheetName val="สรุปคชจ_ส่งออก"/>
      <sheetName val="_AC_LTX_"/>
      <sheetName val="AC_SK_"/>
      <sheetName val="AC_RSS"/>
      <sheetName val="AC_ADS_"/>
      <sheetName val="INS_LTX_"/>
      <sheetName val="INS_SK_"/>
      <sheetName val="INT_RSS"/>
      <sheetName val="INS_ADS"/>
      <sheetName val="ธ_LTX_"/>
      <sheetName val="ธ_SK_,ADS"/>
      <sheetName val="name"/>
      <sheetName val="AssetStatus"/>
      <sheetName val="AssetType"/>
      <sheetName val="License BOI"/>
      <sheetName val="Asset Class"/>
      <sheetName val="Depre. Key"/>
      <sheetName val="Location"/>
      <sheetName val="LEAD Q3'09"/>
      <sheetName val="IntDec00TespM&amp;B"/>
      <sheetName val="Age311299TESP"/>
      <sheetName val="dpla"/>
      <sheetName val="P4DDBFTESP"/>
      <sheetName val="PDT-015"/>
      <sheetName val="addl cost"/>
      <sheetName val="accumdeprn"/>
      <sheetName val="ADS_1"/>
      <sheetName val="CVA_1"/>
      <sheetName val="CESSล่วงหน้า_1"/>
      <sheetName val="สรุปคชจ_ส่งออก1"/>
      <sheetName val="_AC_LTX_1"/>
      <sheetName val="AC_SK_1"/>
      <sheetName val="AC_RSS1"/>
      <sheetName val="AC_ADS_1"/>
      <sheetName val="INS_LTX_1"/>
      <sheetName val="INS_SK_1"/>
      <sheetName val="INT_RSS1"/>
      <sheetName val="INS_ADS1"/>
      <sheetName val="ธ_LTX_1"/>
      <sheetName val="ธ_SK_,ADS1"/>
      <sheetName val="License_BOI"/>
      <sheetName val="Asset_Class"/>
      <sheetName val="Depre__Key"/>
      <sheetName val="addl_cost"/>
      <sheetName val="ADS_2"/>
      <sheetName val="CVA_2"/>
      <sheetName val="CESSล่วงหน้า_2"/>
      <sheetName val="สรุปคชจ_ส่งออก2"/>
      <sheetName val="_AC_LTX_2"/>
      <sheetName val="AC_SK_2"/>
      <sheetName val="AC_RSS2"/>
      <sheetName val="AC_ADS_2"/>
      <sheetName val="INS_LTX_2"/>
      <sheetName val="INS_SK_2"/>
      <sheetName val="INT_RSS2"/>
      <sheetName val="INS_ADS2"/>
      <sheetName val="ธ_LTX_2"/>
      <sheetName val="ธ_SK_,ADS2"/>
      <sheetName val="License_BOI1"/>
      <sheetName val="Asset_Class1"/>
      <sheetName val="Depre__Key1"/>
      <sheetName val="addl_cost1"/>
      <sheetName val="COA"/>
      <sheetName val="PARAMETERS"/>
      <sheetName val="J2"/>
      <sheetName val="10-1 Media"/>
      <sheetName val="10-cut"/>
      <sheetName val="MH"/>
      <sheetName val="Data 2"/>
      <sheetName val="chart_บังคับบัญชา45"/>
      <sheetName val="chart_ปฏิบัติ45"/>
      <sheetName val="บังคับบัญชา45"/>
      <sheetName val="ปฏิบัติ45"/>
      <sheetName val="sale0104"/>
      <sheetName val="219902"/>
      <sheetName val="ADS_3"/>
      <sheetName val="CVA_3"/>
      <sheetName val="CESSล่วงหน้า_3"/>
      <sheetName val="สรุปคชจ_ส่งออก3"/>
      <sheetName val="_AC_LTX_3"/>
      <sheetName val="AC_SK_3"/>
      <sheetName val="AC_RSS3"/>
      <sheetName val="AC_ADS_3"/>
      <sheetName val="INS_LTX_3"/>
      <sheetName val="INS_SK_3"/>
      <sheetName val="INT_RSS3"/>
      <sheetName val="INS_ADS3"/>
      <sheetName val="ธ_LTX_3"/>
      <sheetName val="ธ_SK_,ADS3"/>
      <sheetName val="License_BOI2"/>
      <sheetName val="Asset_Class2"/>
      <sheetName val="Depre__Key2"/>
      <sheetName val="ADS_4"/>
      <sheetName val="CVA_4"/>
      <sheetName val="CESSล่วงหน้า_4"/>
      <sheetName val="สรุปคชจ_ส่งออก4"/>
      <sheetName val="_AC_LTX_4"/>
      <sheetName val="AC_SK_4"/>
      <sheetName val="AC_RSS4"/>
      <sheetName val="AC_ADS_4"/>
      <sheetName val="INS_LTX_4"/>
      <sheetName val="INS_SK_4"/>
      <sheetName val="INT_RSS4"/>
      <sheetName val="INS_ADS4"/>
      <sheetName val="ธ_LTX_4"/>
      <sheetName val="ธ_SK_,ADS4"/>
      <sheetName val="License_BOI3"/>
      <sheetName val="Asset_Class3"/>
      <sheetName val="Depre__Key3"/>
    </sheetNames>
    <sheetDataSet>
      <sheetData sheetId="0">
        <row r="1">
          <cell r="A1" t="str">
            <v>CODE A/R</v>
          </cell>
        </row>
      </sheetData>
      <sheetData sheetId="1"/>
      <sheetData sheetId="2"/>
      <sheetData sheetId="3"/>
      <sheetData sheetId="4"/>
      <sheetData sheetId="5"/>
      <sheetData sheetId="6" refreshError="1">
        <row r="1">
          <cell r="A1" t="str">
            <v>CODE A/R</v>
          </cell>
          <cell r="B1" t="str">
            <v>A/R NAME</v>
          </cell>
        </row>
        <row r="2">
          <cell r="A2" t="str">
            <v>E01</v>
          </cell>
          <cell r="B2" t="str">
            <v>SAFIC ALCAN</v>
          </cell>
        </row>
        <row r="3">
          <cell r="A3" t="str">
            <v>E02</v>
          </cell>
          <cell r="B3" t="str">
            <v xml:space="preserve">WEBER &amp; SCHAER </v>
          </cell>
        </row>
        <row r="4">
          <cell r="A4" t="str">
            <v>E05</v>
          </cell>
          <cell r="B4" t="str">
            <v>L.WURFBAIN &amp; CO,BV.</v>
          </cell>
        </row>
        <row r="5">
          <cell r="A5" t="str">
            <v>E08</v>
          </cell>
          <cell r="B5" t="str">
            <v>GUZMAN</v>
          </cell>
        </row>
        <row r="6">
          <cell r="A6" t="str">
            <v>K03</v>
          </cell>
          <cell r="B6" t="str">
            <v>HONG IL</v>
          </cell>
        </row>
        <row r="7">
          <cell r="A7" t="str">
            <v>K04</v>
          </cell>
          <cell r="B7" t="str">
            <v>YU WON</v>
          </cell>
        </row>
        <row r="8">
          <cell r="A8" t="str">
            <v>M09</v>
          </cell>
          <cell r="B8" t="str">
            <v>SAFIC ALCAN (MALAYSIA)</v>
          </cell>
        </row>
        <row r="9">
          <cell r="A9" t="str">
            <v>M10</v>
          </cell>
          <cell r="B9" t="str">
            <v>CARGILL</v>
          </cell>
        </row>
        <row r="10">
          <cell r="A10" t="str">
            <v>M12</v>
          </cell>
          <cell r="B10" t="str">
            <v>CHIP LAM SENG</v>
          </cell>
        </row>
        <row r="11">
          <cell r="A11" t="str">
            <v>M14</v>
          </cell>
          <cell r="B11" t="str">
            <v>NR RUBBER</v>
          </cell>
        </row>
        <row r="12">
          <cell r="A12" t="str">
            <v>NH02</v>
          </cell>
          <cell r="B12" t="str">
            <v xml:space="preserve">STA HQ </v>
          </cell>
        </row>
        <row r="13">
          <cell r="A13" t="str">
            <v>NH12</v>
          </cell>
          <cell r="B13" t="str">
            <v>SSC</v>
          </cell>
        </row>
        <row r="14">
          <cell r="A14" t="str">
            <v>NH20</v>
          </cell>
          <cell r="B14" t="str">
            <v>STA TS</v>
          </cell>
        </row>
        <row r="15">
          <cell r="A15" t="str">
            <v>T01</v>
          </cell>
          <cell r="B15" t="str">
            <v>RUBSTONE</v>
          </cell>
        </row>
        <row r="16">
          <cell r="A16" t="str">
            <v>T03</v>
          </cell>
          <cell r="B16" t="str">
            <v>YEA HUAR</v>
          </cell>
        </row>
        <row r="17">
          <cell r="A17" t="str">
            <v>T04</v>
          </cell>
          <cell r="B17" t="str">
            <v>SINTEX</v>
          </cell>
        </row>
        <row r="18">
          <cell r="A18" t="str">
            <v>T05</v>
          </cell>
          <cell r="B18" t="str">
            <v>KAUO JEI</v>
          </cell>
        </row>
        <row r="19">
          <cell r="A19" t="str">
            <v>T06</v>
          </cell>
          <cell r="B19" t="str">
            <v>SONG DAY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."/>
      <sheetName val="ADS "/>
      <sheetName val="STR"/>
      <sheetName val="ยางระหว่างทาง"/>
      <sheetName val="CESSล่วงหน้า"/>
      <sheetName val="CODE,NAME"/>
      <sheetName val="RATE"/>
      <sheetName val="COM "/>
      <sheetName val="INV.SK"/>
      <sheetName val="INV. ADS "/>
      <sheetName val="สรุปประกัน "/>
      <sheetName val="INS LTX."/>
      <sheetName val="INS SK."/>
      <sheetName val="INS.ADS "/>
      <sheetName val="สรุปคชจ.ส่งออก  "/>
      <sheetName val="AC LTX."/>
      <sheetName val="AC SK. "/>
      <sheetName val="AC ADS "/>
      <sheetName val="CODE_NAME"/>
      <sheetName val="group"/>
      <sheetName val="mcot_upc"/>
      <sheetName val="SK_"/>
      <sheetName val="ADS_"/>
      <sheetName val="COM_"/>
      <sheetName val="INV_SK"/>
      <sheetName val="INV__ADS_"/>
      <sheetName val="สรุปประกัน_"/>
      <sheetName val="INS_LTX_"/>
      <sheetName val="INS_SK_"/>
      <sheetName val="INS_ADS_"/>
      <sheetName val="สรุปคชจ_ส่งออก__"/>
      <sheetName val="AC_LTX_"/>
      <sheetName val="AC_SK__"/>
      <sheetName val="AC_ADS_"/>
      <sheetName val="GL CB"/>
      <sheetName val="GL M"/>
      <sheetName val="ดอกเบี้ยรับ"/>
      <sheetName val="SSW"/>
      <sheetName val="EX 1"/>
      <sheetName val="BP1_23"/>
      <sheetName val="CODE"/>
      <sheetName val="note_defect"/>
      <sheetName val="GRAPH"/>
      <sheetName val="5_2547"/>
      <sheetName val="วงเครดิต 3"/>
      <sheetName val="1214 Kartu"/>
      <sheetName val="การประเมิน"/>
      <sheetName val="AA-1"/>
      <sheetName val="Val_Ind"/>
      <sheetName val="SK_1"/>
      <sheetName val="ADS_1"/>
      <sheetName val="COM_1"/>
      <sheetName val="INV_SK1"/>
      <sheetName val="INV__ADS_1"/>
      <sheetName val="สรุปประกัน_1"/>
      <sheetName val="INS_LTX_1"/>
      <sheetName val="INS_SK_1"/>
      <sheetName val="INS_ADS_1"/>
      <sheetName val="สรุปคชจ_ส่งออก__1"/>
      <sheetName val="AC_LTX_1"/>
      <sheetName val="AC_SK__1"/>
      <sheetName val="AC_ADS_1"/>
      <sheetName val="GL_CB"/>
      <sheetName val="GL_M"/>
      <sheetName val="EX_1"/>
      <sheetName val="วงเครดิต_3"/>
      <sheetName val="1214_Kartu"/>
      <sheetName val="SK_2"/>
      <sheetName val="ADS_2"/>
      <sheetName val="COM_2"/>
      <sheetName val="INV_SK2"/>
      <sheetName val="INV__ADS_2"/>
      <sheetName val="สรุปประกัน_2"/>
      <sheetName val="INS_LTX_2"/>
      <sheetName val="INS_SK_2"/>
      <sheetName val="INS_ADS_2"/>
      <sheetName val="สรุปคชจ_ส่งออก__2"/>
      <sheetName val="AC_LTX_2"/>
      <sheetName val="AC_SK__2"/>
      <sheetName val="AC_ADS_2"/>
      <sheetName val="GL_CB1"/>
      <sheetName val="GL_M1"/>
      <sheetName val="EX_11"/>
      <sheetName val="วงเครดิต_31"/>
      <sheetName val="1214_Kartu1"/>
      <sheetName val="SEA"/>
      <sheetName val="B"/>
      <sheetName val="GVL"/>
      <sheetName val="part-import"/>
      <sheetName val="part-local"/>
      <sheetName val="HH"/>
      <sheetName val="เงินกู้ธนชาติ"/>
      <sheetName val="เงินกู้ MGC"/>
      <sheetName val="Currency"/>
      <sheetName val="P&amp;L"/>
      <sheetName val="BS(old format)"/>
      <sheetName val="BS(old_format)"/>
      <sheetName val="BS(old_format)1"/>
      <sheetName val="COST"/>
      <sheetName val="พค45 "/>
      <sheetName val="BGT97STAFF"/>
      <sheetName val="PS-1995"/>
      <sheetName val="Sheet1"/>
      <sheetName val="งบการเงิน"/>
      <sheetName val="01"/>
      <sheetName val="H-110"/>
      <sheetName val="H-120"/>
      <sheetName val="SK_3"/>
      <sheetName val="ADS_3"/>
      <sheetName val="COM_3"/>
      <sheetName val="INV_SK3"/>
      <sheetName val="INV__ADS_3"/>
      <sheetName val="สรุปประกัน_3"/>
      <sheetName val="INS_LTX_3"/>
      <sheetName val="INS_SK_3"/>
      <sheetName val="INS_ADS_3"/>
      <sheetName val="สรุปคชจ_ส่งออก__3"/>
      <sheetName val="AC_LTX_3"/>
      <sheetName val="AC_SK__3"/>
      <sheetName val="AC_ADS_3"/>
      <sheetName val="GL_CB2"/>
      <sheetName val="GL_M2"/>
      <sheetName val="SK_4"/>
      <sheetName val="ADS_4"/>
      <sheetName val="COM_4"/>
      <sheetName val="INV_SK4"/>
      <sheetName val="INV__ADS_4"/>
      <sheetName val="สรุปประกัน_4"/>
      <sheetName val="INS_LTX_4"/>
      <sheetName val="INS_SK_4"/>
      <sheetName val="INS_ADS_4"/>
      <sheetName val="สรุปคชจ_ส่งออก__4"/>
      <sheetName val="AC_LTX_4"/>
      <sheetName val="AC_SK__4"/>
      <sheetName val="AC_ADS_4"/>
      <sheetName val="GL_CB3"/>
      <sheetName val="GL_M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แจ้งหนี้"/>
      <sheetName val="LTX"/>
      <sheetName val="SK"/>
      <sheetName val="RSS"/>
      <sheetName val="ADS "/>
      <sheetName val="CVA"/>
      <sheetName val="RATE"/>
      <sheetName val="ยางระหว่างทาง"/>
      <sheetName val="COM,CLAIM"/>
      <sheetName val="CESSล่วงหน้า"/>
      <sheetName val="สรุปคชจ.ส่งออก"/>
      <sheetName val="AC LTX "/>
      <sheetName val="AC SK "/>
      <sheetName val="AC RSS"/>
      <sheetName val=" AC ADS "/>
      <sheetName val="สรุปประกัน"/>
      <sheetName val="INT.LTX "/>
      <sheetName val="INT.SK "/>
      <sheetName val="INT.RSS"/>
      <sheetName val="INT.ADS "/>
      <sheetName val="ธ.LTX "/>
      <sheetName val="ธ.SK,RSS,ADS"/>
      <sheetName val="STR"/>
      <sheetName val="อัตราค่าบรรทุก"/>
      <sheetName val="GL CB"/>
      <sheetName val="GL M"/>
      <sheetName val="HH"/>
      <sheetName val="Machine2,3'04"/>
      <sheetName val="ADS_"/>
      <sheetName val="สรุปคชจ_ส่งออก"/>
      <sheetName val="AC_LTX_"/>
      <sheetName val="AC_SK_"/>
      <sheetName val="AC_RSS"/>
      <sheetName val="_AC_ADS_"/>
      <sheetName val="INT_LTX_"/>
      <sheetName val="INT_SK_"/>
      <sheetName val="INT_RSS"/>
      <sheetName val="INT_ADS_"/>
      <sheetName val="ธ_LTX_"/>
      <sheetName val="ธ_SK,RSS,ADS"/>
      <sheetName val="GL_CB"/>
      <sheetName val="GL_M"/>
      <sheetName val="RSS9801"/>
      <sheetName val="LISTS"/>
      <sheetName val="pa group"/>
      <sheetName val="PJ List"/>
      <sheetName val="ZENTEI2"/>
      <sheetName val="CODE,NAME"/>
      <sheetName val="_540100 "/>
      <sheetName val="รายได้_คชจ  Con"/>
      <sheetName val="BS Grp"/>
      <sheetName val="dBase"/>
      <sheetName val="group"/>
      <sheetName val="เครื่องตกแต่ง"/>
      <sheetName val="TB Worksheet"/>
      <sheetName val="M_Maincomp"/>
      <sheetName val="อาคาร"/>
      <sheetName val="ADS_1"/>
      <sheetName val="สรุปคชจ_ส่งออก1"/>
      <sheetName val="AC_LTX_1"/>
      <sheetName val="AC_SK_1"/>
      <sheetName val="AC_RSS1"/>
      <sheetName val="_AC_ADS_1"/>
      <sheetName val="INT_LTX_1"/>
      <sheetName val="INT_SK_1"/>
      <sheetName val="INT_RSS1"/>
      <sheetName val="INT_ADS_1"/>
      <sheetName val="ธ_LTX_1"/>
      <sheetName val="ธ_SK,RSS,ADS1"/>
      <sheetName val="GL_CB1"/>
      <sheetName val="GL_M1"/>
      <sheetName val="pa_group"/>
      <sheetName val="PJ_List"/>
      <sheetName val="TB_Worksheet"/>
      <sheetName val="ADS_2"/>
      <sheetName val="สรุปคชจ_ส่งออก2"/>
      <sheetName val="AC_LTX_2"/>
      <sheetName val="AC_SK_2"/>
      <sheetName val="AC_RSS2"/>
      <sheetName val="_AC_ADS_2"/>
      <sheetName val="INT_LTX_2"/>
      <sheetName val="INT_SK_2"/>
      <sheetName val="INT_RSS2"/>
      <sheetName val="INT_ADS_2"/>
      <sheetName val="ธ_LTX_2"/>
      <sheetName val="ธ_SK,RSS,ADS2"/>
      <sheetName val="GL_CB2"/>
      <sheetName val="GL_M2"/>
      <sheetName val="pa_group1"/>
      <sheetName val="PJ_List1"/>
      <sheetName val="TB_Worksheet1"/>
      <sheetName val="Menu"/>
      <sheetName val="Tra_bang"/>
      <sheetName val="EQ4NTV"/>
      <sheetName val="RS2005"/>
      <sheetName val="คำอธิบายระบบเงินเดือน"/>
      <sheetName val="MA"/>
      <sheetName val="ADS_3"/>
      <sheetName val="สรุปคชจ_ส่งออก3"/>
      <sheetName val="AC_LTX_3"/>
      <sheetName val="AC_SK_3"/>
      <sheetName val="AC_RSS3"/>
      <sheetName val="_AC_ADS_3"/>
      <sheetName val="INT_LTX_3"/>
      <sheetName val="INT_SK_3"/>
      <sheetName val="INT_RSS3"/>
      <sheetName val="INT_ADS_3"/>
      <sheetName val="ธ_LTX_3"/>
      <sheetName val="ธ_SK,RSS,ADS3"/>
      <sheetName val="GL_CB3"/>
      <sheetName val="GL_M3"/>
      <sheetName val="pa_group2"/>
      <sheetName val="ADS_4"/>
      <sheetName val="สรุปคชจ_ส่งออก4"/>
      <sheetName val="AC_LTX_4"/>
      <sheetName val="AC_SK_4"/>
      <sheetName val="AC_RSS4"/>
      <sheetName val="_AC_ADS_4"/>
      <sheetName val="INT_LTX_4"/>
      <sheetName val="INT_SK_4"/>
      <sheetName val="INT_RSS4"/>
      <sheetName val="INT_ADS_4"/>
      <sheetName val="ธ_LTX_4"/>
      <sheetName val="ธ_SK,RSS,ADS4"/>
      <sheetName val="GL_CB4"/>
      <sheetName val="GL_M4"/>
      <sheetName val="pa_group3"/>
    </sheetNames>
    <sheetDataSet>
      <sheetData sheetId="0">
        <row r="1">
          <cell r="A1" t="str">
            <v>DATE</v>
          </cell>
        </row>
      </sheetData>
      <sheetData sheetId="1">
        <row r="1">
          <cell r="A1" t="str">
            <v>DATE</v>
          </cell>
        </row>
      </sheetData>
      <sheetData sheetId="2"/>
      <sheetData sheetId="3"/>
      <sheetData sheetId="4"/>
      <sheetData sheetId="5" refreshError="1"/>
      <sheetData sheetId="6" refreshError="1">
        <row r="1">
          <cell r="A1" t="str">
            <v>DATE</v>
          </cell>
          <cell r="B1" t="str">
            <v>USS</v>
          </cell>
          <cell r="C1" t="str">
            <v>UST</v>
          </cell>
        </row>
        <row r="2">
          <cell r="A2">
            <v>36951</v>
          </cell>
          <cell r="B2">
            <v>42.896099999999997</v>
          </cell>
          <cell r="C2">
            <v>42.9923</v>
          </cell>
        </row>
        <row r="3">
          <cell r="A3">
            <v>36952</v>
          </cell>
          <cell r="B3">
            <v>43.094299999999997</v>
          </cell>
          <cell r="C3">
            <v>43.189900000000002</v>
          </cell>
        </row>
        <row r="4">
          <cell r="A4">
            <v>36953</v>
          </cell>
          <cell r="B4">
            <v>43.094299999999997</v>
          </cell>
          <cell r="C4">
            <v>43.189900000000002</v>
          </cell>
        </row>
        <row r="5">
          <cell r="A5">
            <v>36954</v>
          </cell>
          <cell r="B5">
            <v>43.094299999999997</v>
          </cell>
          <cell r="C5">
            <v>43.189900000000002</v>
          </cell>
        </row>
        <row r="6">
          <cell r="A6">
            <v>36955</v>
          </cell>
          <cell r="B6">
            <v>43.326900000000002</v>
          </cell>
          <cell r="C6">
            <v>43.424799999999998</v>
          </cell>
        </row>
        <row r="7">
          <cell r="A7">
            <v>36956</v>
          </cell>
          <cell r="B7">
            <v>43.204599999999999</v>
          </cell>
          <cell r="C7">
            <v>43.302100000000003</v>
          </cell>
        </row>
        <row r="8">
          <cell r="A8">
            <v>36957</v>
          </cell>
          <cell r="B8">
            <v>43.24</v>
          </cell>
          <cell r="C8">
            <v>43.337800000000001</v>
          </cell>
        </row>
        <row r="9">
          <cell r="A9">
            <v>36958</v>
          </cell>
          <cell r="B9">
            <v>43.434199999999997</v>
          </cell>
          <cell r="C9">
            <v>43.531999999999996</v>
          </cell>
        </row>
        <row r="10">
          <cell r="A10">
            <v>36959</v>
          </cell>
          <cell r="B10">
            <v>43.288699999999999</v>
          </cell>
          <cell r="C10">
            <v>43.386000000000003</v>
          </cell>
        </row>
        <row r="11">
          <cell r="A11">
            <v>36960</v>
          </cell>
          <cell r="B11">
            <v>43.288699999999999</v>
          </cell>
          <cell r="C11">
            <v>43.386000000000003</v>
          </cell>
        </row>
        <row r="12">
          <cell r="A12">
            <v>36961</v>
          </cell>
          <cell r="B12">
            <v>43.288699999999999</v>
          </cell>
          <cell r="C12">
            <v>43.386000000000003</v>
          </cell>
        </row>
        <row r="13">
          <cell r="A13">
            <v>36962</v>
          </cell>
          <cell r="B13">
            <v>43.477800000000002</v>
          </cell>
          <cell r="C13">
            <v>43.576000000000001</v>
          </cell>
        </row>
        <row r="14">
          <cell r="A14">
            <v>36963</v>
          </cell>
          <cell r="B14">
            <v>43.519500000000001</v>
          </cell>
          <cell r="C14">
            <v>43.617600000000003</v>
          </cell>
        </row>
        <row r="15">
          <cell r="A15">
            <v>36964</v>
          </cell>
          <cell r="B15">
            <v>43.371400000000001</v>
          </cell>
          <cell r="C15">
            <v>43.468800000000002</v>
          </cell>
        </row>
        <row r="16">
          <cell r="A16">
            <v>36965</v>
          </cell>
          <cell r="B16">
            <v>43.614199999999997</v>
          </cell>
          <cell r="C16">
            <v>43.709699999999998</v>
          </cell>
        </row>
        <row r="17">
          <cell r="A17">
            <v>36966</v>
          </cell>
          <cell r="B17">
            <v>43.766800000000003</v>
          </cell>
          <cell r="C17">
            <v>43.863599999999998</v>
          </cell>
        </row>
        <row r="18">
          <cell r="A18">
            <v>36967</v>
          </cell>
          <cell r="B18">
            <v>43.766800000000003</v>
          </cell>
          <cell r="C18">
            <v>43.863599999999998</v>
          </cell>
        </row>
        <row r="19">
          <cell r="A19">
            <v>36968</v>
          </cell>
          <cell r="B19">
            <v>43.766800000000003</v>
          </cell>
          <cell r="C19">
            <v>43.863599999999998</v>
          </cell>
        </row>
        <row r="20">
          <cell r="A20">
            <v>36969</v>
          </cell>
          <cell r="B20">
            <v>43.7761</v>
          </cell>
          <cell r="C20">
            <v>43.872100000000003</v>
          </cell>
        </row>
        <row r="21">
          <cell r="A21">
            <v>36970</v>
          </cell>
          <cell r="B21">
            <v>43.741599999999998</v>
          </cell>
          <cell r="C21">
            <v>43.837299999999999</v>
          </cell>
        </row>
        <row r="22">
          <cell r="A22">
            <v>36971</v>
          </cell>
          <cell r="B22">
            <v>43.881799999999998</v>
          </cell>
          <cell r="C22">
            <v>43.979199999999999</v>
          </cell>
        </row>
        <row r="23">
          <cell r="A23">
            <v>36972</v>
          </cell>
          <cell r="B23">
            <v>44.141599999999997</v>
          </cell>
          <cell r="C23">
            <v>44.2378</v>
          </cell>
        </row>
        <row r="24">
          <cell r="A24">
            <v>36973</v>
          </cell>
          <cell r="B24">
            <v>44.035699999999999</v>
          </cell>
          <cell r="C24">
            <v>44.132599999999996</v>
          </cell>
        </row>
        <row r="25">
          <cell r="A25">
            <v>36974</v>
          </cell>
          <cell r="B25">
            <v>44.035699999999999</v>
          </cell>
          <cell r="C25">
            <v>44.132599999999996</v>
          </cell>
        </row>
        <row r="26">
          <cell r="A26">
            <v>36975</v>
          </cell>
          <cell r="B26">
            <v>44.035699999999999</v>
          </cell>
          <cell r="C26">
            <v>44.132599999999996</v>
          </cell>
        </row>
        <row r="27">
          <cell r="A27">
            <v>36976</v>
          </cell>
          <cell r="B27">
            <v>44.153599999999997</v>
          </cell>
          <cell r="C27">
            <v>44.251300000000001</v>
          </cell>
        </row>
        <row r="28">
          <cell r="A28">
            <v>36977</v>
          </cell>
          <cell r="B28">
            <v>44.0518</v>
          </cell>
          <cell r="C28">
            <v>44.145800000000001</v>
          </cell>
        </row>
        <row r="29">
          <cell r="A29">
            <v>36978</v>
          </cell>
          <cell r="B29">
            <v>44.105400000000003</v>
          </cell>
          <cell r="C29">
            <v>44.203000000000003</v>
          </cell>
        </row>
        <row r="30">
          <cell r="A30">
            <v>36979</v>
          </cell>
          <cell r="B30">
            <v>44.451700000000002</v>
          </cell>
          <cell r="C30">
            <v>44.544600000000003</v>
          </cell>
        </row>
        <row r="31">
          <cell r="A31">
            <v>36980</v>
          </cell>
          <cell r="B31">
            <v>44.622599999999998</v>
          </cell>
          <cell r="C31">
            <v>44.717199999999998</v>
          </cell>
        </row>
        <row r="32">
          <cell r="A32">
            <v>36981</v>
          </cell>
          <cell r="B32">
            <v>44.622599999999998</v>
          </cell>
          <cell r="C32">
            <v>44.717199999999998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>
        <row r="1">
          <cell r="A1" t="str">
            <v>กระบวนการบริหารงานทรัพยากรบุคคล</v>
          </cell>
        </row>
      </sheetData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hine1'04"/>
      <sheetName val="Machine2,3'04"/>
      <sheetName val="Tool'04"/>
      <sheetName val="Equip'04"/>
      <sheetName val="INTANGIBLE"/>
      <sheetName val="No. List"/>
      <sheetName val="ลูกหนี้ที่เลือก"/>
      <sheetName val="เงินประกันผลงานค้างรับ"/>
      <sheetName val="เงินรับล่วงหน้า"/>
      <sheetName val="กระทบลูกหนี้"/>
      <sheetName val="กระทบเงินประกันผลงาน"/>
      <sheetName val="คุมเอกชัย"/>
      <sheetName val="AR+RT"/>
      <sheetName val="Stock Aging"/>
      <sheetName val="Order_Nov_w45"/>
      <sheetName val="อัตราค่าบรรทุก"/>
      <sheetName val="Sale0402"/>
      <sheetName val="Sale0403"/>
      <sheetName val="Sale 0404"/>
      <sheetName val="Sale0406"/>
      <sheetName val="Sale 0407"/>
      <sheetName val="Sale 0408"/>
      <sheetName val="Sale 0411"/>
      <sheetName val="Sale 0501"/>
      <sheetName val="Sale 0502"/>
      <sheetName val="CA5"/>
      <sheetName val="List of Related"/>
      <sheetName val="No__List"/>
      <sheetName val="Stock_Aging"/>
      <sheetName val="Sale_0404"/>
      <sheetName val="Sale_0407"/>
      <sheetName val="Sale_0408"/>
      <sheetName val="Sale_0411"/>
      <sheetName val="Sale_0501"/>
      <sheetName val="Sale_0502"/>
      <sheetName val="List_of_Related"/>
      <sheetName val="CJEs"/>
      <sheetName val="แจกแจง _งบดุล_"/>
      <sheetName val="Order_Oct_w40"/>
      <sheetName val="Order_Oct_w41"/>
      <sheetName val="note_defect"/>
      <sheetName val="แจกแจง__งบดุล_"/>
      <sheetName val="GL CB"/>
      <sheetName val="GL M"/>
      <sheetName val="Code"/>
      <sheetName val="Selection"/>
      <sheetName val="_Bal Int Acp"/>
      <sheetName val="FF_3"/>
      <sheetName val="M_Maincomp"/>
      <sheetName val=""/>
      <sheetName val="B 600"/>
      <sheetName val="No__List1"/>
      <sheetName val="Stock_Aging1"/>
      <sheetName val="Sale_04041"/>
      <sheetName val="Sale_04071"/>
      <sheetName val="Sale_04081"/>
      <sheetName val="Sale_04111"/>
      <sheetName val="Sale_05011"/>
      <sheetName val="Sale_05021"/>
      <sheetName val="แจกแจง__งบดุล_1"/>
      <sheetName val="GL_CB"/>
      <sheetName val="GL_M"/>
      <sheetName val="_Bal_Int_Acp"/>
      <sheetName val="No__List2"/>
      <sheetName val="Stock_Aging2"/>
      <sheetName val="Sale_04042"/>
      <sheetName val="Sale_04072"/>
      <sheetName val="Sale_04082"/>
      <sheetName val="Sale_04112"/>
      <sheetName val="Sale_05012"/>
      <sheetName val="Sale_05022"/>
      <sheetName val="แจกแจง__งบดุล_2"/>
      <sheetName val="GL_CB1"/>
      <sheetName val="GL_M1"/>
      <sheetName val="_Bal_Int_Acp1"/>
      <sheetName val="dtct cong"/>
      <sheetName val="Variance"/>
      <sheetName val="DEP12"/>
      <sheetName val="10-1 Media"/>
      <sheetName val="10-cut"/>
      <sheetName val="vat"/>
      <sheetName val="1046"/>
      <sheetName val="SSW_loan_OD"/>
      <sheetName val="TB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83"/>
  <sheetViews>
    <sheetView view="pageBreakPreview" topLeftCell="A70" zoomScale="85" zoomScaleNormal="80" zoomScaleSheetLayoutView="85" workbookViewId="0">
      <selection activeCell="A75" sqref="A75"/>
    </sheetView>
  </sheetViews>
  <sheetFormatPr defaultColWidth="8.375" defaultRowHeight="22.15" customHeight="1" x14ac:dyDescent="0.2"/>
  <cols>
    <col min="1" max="1" width="47" style="149" customWidth="1"/>
    <col min="2" max="2" width="7.625" style="153" customWidth="1"/>
    <col min="3" max="3" width="1" style="149" customWidth="1"/>
    <col min="4" max="4" width="13.375" style="152" customWidth="1"/>
    <col min="5" max="5" width="1" style="152" customWidth="1"/>
    <col min="6" max="6" width="13.375" style="152" customWidth="1"/>
    <col min="7" max="7" width="1" style="152" customWidth="1"/>
    <col min="8" max="8" width="13.375" style="152" customWidth="1"/>
    <col min="9" max="9" width="1" style="152" customWidth="1"/>
    <col min="10" max="10" width="13.375" style="152" customWidth="1"/>
    <col min="11" max="11" width="15.5" style="155" customWidth="1"/>
    <col min="12" max="13" width="15.5" style="155" bestFit="1" customWidth="1"/>
    <col min="14" max="14" width="3.375" style="155" customWidth="1"/>
    <col min="15" max="15" width="2.625" style="155" bestFit="1" customWidth="1"/>
    <col min="16" max="16" width="3.375" style="155" customWidth="1"/>
    <col min="17" max="17" width="5.625" style="155" bestFit="1" customWidth="1"/>
    <col min="18" max="16384" width="8.375" style="155"/>
  </cols>
  <sheetData>
    <row r="1" spans="1:13" s="124" customFormat="1" ht="22.15" customHeight="1" x14ac:dyDescent="0.2">
      <c r="A1" s="120" t="s">
        <v>137</v>
      </c>
      <c r="B1" s="121"/>
      <c r="C1" s="122"/>
      <c r="D1" s="123"/>
      <c r="E1" s="123"/>
      <c r="F1" s="123"/>
      <c r="G1" s="123"/>
      <c r="H1" s="123"/>
      <c r="I1" s="123"/>
      <c r="J1" s="123"/>
    </row>
    <row r="2" spans="1:13" s="124" customFormat="1" ht="22.15" customHeight="1" x14ac:dyDescent="0.2">
      <c r="A2" s="125" t="s">
        <v>0</v>
      </c>
      <c r="B2" s="121"/>
      <c r="C2" s="122"/>
      <c r="D2" s="123"/>
      <c r="E2" s="123"/>
      <c r="F2" s="123"/>
      <c r="G2" s="123"/>
      <c r="H2" s="123"/>
      <c r="I2" s="123"/>
      <c r="J2" s="123"/>
    </row>
    <row r="3" spans="1:13" s="129" customFormat="1" ht="22.15" customHeight="1" x14ac:dyDescent="0.2">
      <c r="A3" s="126"/>
      <c r="B3" s="127"/>
      <c r="C3" s="126"/>
      <c r="D3" s="128"/>
      <c r="E3" s="128"/>
      <c r="F3" s="128"/>
      <c r="G3" s="128"/>
      <c r="H3" s="128"/>
      <c r="I3" s="128"/>
      <c r="J3" s="128"/>
    </row>
    <row r="4" spans="1:13" s="129" customFormat="1" ht="22.15" customHeight="1" x14ac:dyDescent="0.2">
      <c r="A4" s="126"/>
      <c r="B4" s="127"/>
      <c r="C4" s="126"/>
      <c r="D4" s="205" t="s">
        <v>1</v>
      </c>
      <c r="E4" s="205"/>
      <c r="F4" s="205"/>
      <c r="G4" s="182"/>
      <c r="H4" s="205" t="s">
        <v>2</v>
      </c>
      <c r="I4" s="205"/>
      <c r="J4" s="205"/>
    </row>
    <row r="5" spans="1:13" s="129" customFormat="1" ht="22.15" customHeight="1" x14ac:dyDescent="0.45">
      <c r="A5" s="130"/>
      <c r="C5" s="126"/>
      <c r="D5" s="156" t="s">
        <v>4</v>
      </c>
      <c r="E5" s="156"/>
      <c r="F5" s="156" t="s">
        <v>5</v>
      </c>
      <c r="G5" s="183"/>
      <c r="H5" s="156" t="s">
        <v>4</v>
      </c>
      <c r="I5" s="156"/>
      <c r="J5" s="156" t="s">
        <v>5</v>
      </c>
    </row>
    <row r="6" spans="1:13" s="129" customFormat="1" ht="22.15" customHeight="1" x14ac:dyDescent="0.2">
      <c r="A6" s="130" t="s">
        <v>3</v>
      </c>
      <c r="B6" s="127" t="s">
        <v>6</v>
      </c>
      <c r="C6" s="126"/>
      <c r="D6" s="131" t="s">
        <v>175</v>
      </c>
      <c r="E6" s="132"/>
      <c r="F6" s="131" t="s">
        <v>138</v>
      </c>
      <c r="G6" s="131"/>
      <c r="H6" s="131" t="s">
        <v>175</v>
      </c>
      <c r="I6" s="132"/>
      <c r="J6" s="131" t="s">
        <v>138</v>
      </c>
    </row>
    <row r="7" spans="1:13" s="129" customFormat="1" ht="18.600000000000001" customHeight="1" x14ac:dyDescent="0.2">
      <c r="A7" s="130"/>
      <c r="B7" s="127"/>
      <c r="C7" s="126"/>
      <c r="D7" s="131" t="s">
        <v>204</v>
      </c>
      <c r="E7" s="132"/>
      <c r="F7" s="131"/>
      <c r="G7" s="131"/>
      <c r="H7" s="131" t="s">
        <v>204</v>
      </c>
      <c r="I7" s="132"/>
      <c r="J7" s="131"/>
    </row>
    <row r="8" spans="1:13" s="129" customFormat="1" ht="18" customHeight="1" x14ac:dyDescent="0.2">
      <c r="A8" s="126"/>
      <c r="B8" s="184"/>
      <c r="C8" s="126"/>
      <c r="D8" s="204" t="s">
        <v>7</v>
      </c>
      <c r="E8" s="204"/>
      <c r="F8" s="204"/>
      <c r="G8" s="204"/>
      <c r="H8" s="204"/>
      <c r="I8" s="204"/>
      <c r="J8" s="204"/>
    </row>
    <row r="9" spans="1:13" s="136" customFormat="1" ht="22.15" customHeight="1" x14ac:dyDescent="0.2">
      <c r="A9" s="185" t="s">
        <v>8</v>
      </c>
      <c r="B9" s="133"/>
      <c r="C9" s="134"/>
      <c r="D9" s="1"/>
      <c r="E9" s="1"/>
      <c r="F9" s="1"/>
      <c r="G9" s="1"/>
      <c r="H9" s="1"/>
      <c r="I9" s="1"/>
      <c r="J9" s="1"/>
      <c r="K9" s="135"/>
    </row>
    <row r="10" spans="1:13" s="136" customFormat="1" ht="22.15" customHeight="1" x14ac:dyDescent="0.2">
      <c r="A10" s="134" t="s">
        <v>9</v>
      </c>
      <c r="B10" s="133"/>
      <c r="C10" s="134"/>
      <c r="D10" s="20">
        <v>117133</v>
      </c>
      <c r="E10" s="20"/>
      <c r="F10" s="20">
        <v>85549</v>
      </c>
      <c r="G10" s="26"/>
      <c r="H10" s="20">
        <v>16471</v>
      </c>
      <c r="I10" s="20"/>
      <c r="J10" s="20">
        <v>1745</v>
      </c>
      <c r="K10" s="135"/>
      <c r="L10" s="139"/>
    </row>
    <row r="11" spans="1:13" s="136" customFormat="1" ht="22.15" customHeight="1" x14ac:dyDescent="0.2">
      <c r="A11" s="134" t="s">
        <v>143</v>
      </c>
      <c r="B11" s="133" t="s">
        <v>181</v>
      </c>
      <c r="C11" s="134"/>
      <c r="D11" s="178">
        <v>1163672</v>
      </c>
      <c r="E11" s="20"/>
      <c r="F11" s="20">
        <v>1183556</v>
      </c>
      <c r="G11" s="26"/>
      <c r="H11" s="20">
        <v>1036236</v>
      </c>
      <c r="I11" s="20"/>
      <c r="J11" s="20">
        <v>1049180</v>
      </c>
      <c r="K11" s="135"/>
      <c r="L11" s="139"/>
    </row>
    <row r="12" spans="1:13" s="136" customFormat="1" ht="22.15" customHeight="1" x14ac:dyDescent="0.2">
      <c r="A12" s="134" t="s">
        <v>10</v>
      </c>
      <c r="B12" s="133">
        <v>4</v>
      </c>
      <c r="C12" s="134"/>
      <c r="D12" s="20">
        <v>0</v>
      </c>
      <c r="E12" s="20"/>
      <c r="F12" s="20">
        <v>0</v>
      </c>
      <c r="G12" s="26"/>
      <c r="H12" s="20">
        <v>166000</v>
      </c>
      <c r="I12" s="20"/>
      <c r="J12" s="20">
        <v>166000</v>
      </c>
      <c r="K12" s="135"/>
      <c r="L12" s="139"/>
    </row>
    <row r="13" spans="1:13" s="136" customFormat="1" ht="22.15" customHeight="1" x14ac:dyDescent="0.2">
      <c r="A13" s="134" t="s">
        <v>11</v>
      </c>
      <c r="B13" s="133"/>
      <c r="C13" s="134"/>
      <c r="D13" s="20">
        <v>1146588</v>
      </c>
      <c r="E13" s="20"/>
      <c r="F13" s="20">
        <v>1052320</v>
      </c>
      <c r="G13" s="26"/>
      <c r="H13" s="20">
        <v>698713</v>
      </c>
      <c r="I13" s="20"/>
      <c r="J13" s="20">
        <v>728836</v>
      </c>
      <c r="K13" s="135"/>
      <c r="L13" s="139"/>
    </row>
    <row r="14" spans="1:13" s="136" customFormat="1" ht="22.15" customHeight="1" x14ac:dyDescent="0.2">
      <c r="A14" s="134" t="s">
        <v>12</v>
      </c>
      <c r="B14" s="133"/>
      <c r="C14" s="134"/>
      <c r="D14" s="20">
        <v>49895</v>
      </c>
      <c r="E14" s="20"/>
      <c r="F14" s="20">
        <v>83541</v>
      </c>
      <c r="G14" s="26"/>
      <c r="H14" s="20">
        <v>32798</v>
      </c>
      <c r="I14" s="20"/>
      <c r="J14" s="20">
        <v>73269</v>
      </c>
      <c r="K14" s="135"/>
      <c r="L14" s="139"/>
    </row>
    <row r="15" spans="1:13" s="142" customFormat="1" ht="22.15" customHeight="1" x14ac:dyDescent="0.2">
      <c r="A15" s="130" t="s">
        <v>13</v>
      </c>
      <c r="B15" s="186"/>
      <c r="C15" s="130"/>
      <c r="D15" s="187">
        <f>SUM(D10:D14)</f>
        <v>2477288</v>
      </c>
      <c r="E15" s="188"/>
      <c r="F15" s="187">
        <f>SUM(F10:F14)</f>
        <v>2404966</v>
      </c>
      <c r="G15" s="188"/>
      <c r="H15" s="187">
        <f>SUM(H10:H14)</f>
        <v>1950218</v>
      </c>
      <c r="I15" s="188"/>
      <c r="J15" s="187">
        <f>SUM(J10:J14)</f>
        <v>2019030</v>
      </c>
      <c r="K15" s="161"/>
      <c r="L15" s="161"/>
      <c r="M15" s="141"/>
    </row>
    <row r="16" spans="1:13" s="136" customFormat="1" ht="22.15" customHeight="1" x14ac:dyDescent="0.2">
      <c r="A16" s="134"/>
      <c r="B16" s="133"/>
      <c r="C16" s="134"/>
      <c r="D16" s="1"/>
      <c r="E16" s="1"/>
      <c r="F16" s="1"/>
      <c r="G16" s="1"/>
      <c r="H16" s="1"/>
      <c r="I16" s="1"/>
      <c r="J16" s="1"/>
      <c r="K16" s="161"/>
      <c r="L16" s="161"/>
    </row>
    <row r="17" spans="1:12" s="136" customFormat="1" ht="22.15" customHeight="1" x14ac:dyDescent="0.2">
      <c r="A17" s="185" t="s">
        <v>14</v>
      </c>
      <c r="B17" s="133"/>
      <c r="C17" s="134"/>
      <c r="D17" s="1"/>
      <c r="E17" s="189"/>
      <c r="F17" s="1"/>
      <c r="G17" s="1"/>
      <c r="H17" s="1"/>
      <c r="I17" s="1"/>
      <c r="J17" s="1"/>
      <c r="K17" s="161"/>
      <c r="L17" s="161"/>
    </row>
    <row r="18" spans="1:12" s="136" customFormat="1" ht="22.15" customHeight="1" x14ac:dyDescent="0.2">
      <c r="A18" s="134" t="s">
        <v>15</v>
      </c>
      <c r="B18" s="133"/>
      <c r="C18" s="134"/>
      <c r="D18" s="1">
        <v>6662</v>
      </c>
      <c r="E18" s="189"/>
      <c r="F18" s="1">
        <v>6654</v>
      </c>
      <c r="G18" s="1"/>
      <c r="H18" s="1">
        <v>6662</v>
      </c>
      <c r="I18" s="1"/>
      <c r="J18" s="1">
        <v>6654</v>
      </c>
      <c r="K18" s="161"/>
      <c r="L18" s="161"/>
    </row>
    <row r="19" spans="1:12" s="136" customFormat="1" ht="22.15" customHeight="1" x14ac:dyDescent="0.2">
      <c r="A19" s="134" t="s">
        <v>16</v>
      </c>
      <c r="B19" s="133">
        <v>6</v>
      </c>
      <c r="C19" s="134"/>
      <c r="D19" s="20">
        <v>27588</v>
      </c>
      <c r="E19" s="20"/>
      <c r="F19" s="20">
        <v>28444</v>
      </c>
      <c r="G19" s="26"/>
      <c r="H19" s="20">
        <v>0</v>
      </c>
      <c r="I19" s="20"/>
      <c r="J19" s="20">
        <v>0</v>
      </c>
      <c r="K19" s="161"/>
      <c r="L19" s="170"/>
    </row>
    <row r="20" spans="1:12" s="136" customFormat="1" ht="22.15" customHeight="1" x14ac:dyDescent="0.2">
      <c r="A20" s="134" t="s">
        <v>17</v>
      </c>
      <c r="B20" s="133">
        <v>7</v>
      </c>
      <c r="C20" s="134"/>
      <c r="D20" s="20">
        <v>0</v>
      </c>
      <c r="E20" s="20"/>
      <c r="F20" s="20">
        <v>0</v>
      </c>
      <c r="G20" s="26"/>
      <c r="H20" s="20">
        <v>2825736</v>
      </c>
      <c r="I20" s="20"/>
      <c r="J20" s="20">
        <v>2822474</v>
      </c>
      <c r="K20" s="172"/>
      <c r="L20" s="161"/>
    </row>
    <row r="21" spans="1:12" s="136" customFormat="1" ht="22.15" customHeight="1" x14ac:dyDescent="0.2">
      <c r="A21" s="134" t="s">
        <v>166</v>
      </c>
      <c r="B21" s="133">
        <v>10</v>
      </c>
      <c r="C21" s="134"/>
      <c r="D21" s="20">
        <v>70000</v>
      </c>
      <c r="E21" s="20"/>
      <c r="F21" s="20">
        <v>70000</v>
      </c>
      <c r="G21" s="26"/>
      <c r="H21" s="20">
        <v>70000</v>
      </c>
      <c r="I21" s="20"/>
      <c r="J21" s="20">
        <v>70000</v>
      </c>
      <c r="K21" s="161"/>
      <c r="L21" s="161"/>
    </row>
    <row r="22" spans="1:12" s="136" customFormat="1" ht="22.15" customHeight="1" x14ac:dyDescent="0.2">
      <c r="A22" s="134" t="s">
        <v>18</v>
      </c>
      <c r="B22" s="133"/>
      <c r="C22" s="134"/>
      <c r="D22" s="20">
        <v>696116</v>
      </c>
      <c r="E22" s="20"/>
      <c r="F22" s="20">
        <v>804726</v>
      </c>
      <c r="G22" s="26"/>
      <c r="H22" s="20">
        <v>292156</v>
      </c>
      <c r="I22" s="20"/>
      <c r="J22" s="20">
        <v>292156</v>
      </c>
      <c r="K22" s="135"/>
      <c r="L22" s="139"/>
    </row>
    <row r="23" spans="1:12" s="136" customFormat="1" ht="22.15" customHeight="1" x14ac:dyDescent="0.2">
      <c r="A23" s="134" t="s">
        <v>19</v>
      </c>
      <c r="B23" s="133">
        <v>8</v>
      </c>
      <c r="C23" s="134"/>
      <c r="D23" s="20">
        <v>3807757</v>
      </c>
      <c r="E23" s="20"/>
      <c r="F23" s="20">
        <v>3669944</v>
      </c>
      <c r="G23" s="26"/>
      <c r="H23" s="20">
        <v>974076</v>
      </c>
      <c r="I23" s="20"/>
      <c r="J23" s="20">
        <v>963781</v>
      </c>
      <c r="K23" s="135"/>
      <c r="L23" s="139"/>
    </row>
    <row r="24" spans="1:12" s="136" customFormat="1" ht="22.15" customHeight="1" x14ac:dyDescent="0.2">
      <c r="A24" s="134" t="s">
        <v>167</v>
      </c>
      <c r="B24" s="133"/>
      <c r="C24" s="134"/>
      <c r="D24" s="20">
        <v>4125</v>
      </c>
      <c r="E24" s="20"/>
      <c r="F24" s="20">
        <v>4441</v>
      </c>
      <c r="G24" s="26"/>
      <c r="H24" s="20">
        <v>19</v>
      </c>
      <c r="I24" s="20"/>
      <c r="J24" s="20">
        <v>21</v>
      </c>
      <c r="K24" s="135"/>
      <c r="L24" s="139"/>
    </row>
    <row r="25" spans="1:12" s="136" customFormat="1" ht="22.15" customHeight="1" x14ac:dyDescent="0.2">
      <c r="A25" s="134" t="s">
        <v>20</v>
      </c>
      <c r="B25" s="133"/>
      <c r="C25" s="134"/>
      <c r="D25" s="20">
        <v>187363</v>
      </c>
      <c r="E25" s="20"/>
      <c r="F25" s="20">
        <v>188329</v>
      </c>
      <c r="G25" s="26"/>
      <c r="H25" s="20">
        <v>6082</v>
      </c>
      <c r="I25" s="20"/>
      <c r="J25" s="20">
        <v>6113</v>
      </c>
      <c r="K25" s="143"/>
      <c r="L25" s="139"/>
    </row>
    <row r="26" spans="1:12" s="136" customFormat="1" ht="22.15" customHeight="1" x14ac:dyDescent="0.2">
      <c r="A26" s="134" t="s">
        <v>21</v>
      </c>
      <c r="B26" s="133"/>
      <c r="C26" s="134"/>
      <c r="D26" s="20">
        <v>890071</v>
      </c>
      <c r="E26" s="20"/>
      <c r="F26" s="20">
        <v>890303</v>
      </c>
      <c r="G26" s="26"/>
      <c r="H26" s="20">
        <v>0</v>
      </c>
      <c r="I26" s="20"/>
      <c r="J26" s="20">
        <v>0</v>
      </c>
      <c r="K26" s="135"/>
      <c r="L26" s="139"/>
    </row>
    <row r="27" spans="1:12" s="136" customFormat="1" ht="22.15" customHeight="1" x14ac:dyDescent="0.2">
      <c r="A27" s="136" t="s">
        <v>22</v>
      </c>
      <c r="C27" s="134"/>
      <c r="D27" s="20">
        <v>152897</v>
      </c>
      <c r="E27" s="20"/>
      <c r="F27" s="20">
        <v>152845</v>
      </c>
      <c r="G27" s="26"/>
      <c r="H27" s="20">
        <v>142497</v>
      </c>
      <c r="I27" s="20"/>
      <c r="J27" s="20">
        <v>142497</v>
      </c>
      <c r="K27" s="135"/>
      <c r="L27" s="139"/>
    </row>
    <row r="28" spans="1:12" s="136" customFormat="1" ht="22.15" customHeight="1" x14ac:dyDescent="0.2">
      <c r="A28" s="190" t="s">
        <v>23</v>
      </c>
      <c r="B28" s="133"/>
      <c r="C28" s="134"/>
      <c r="D28" s="20">
        <v>34830</v>
      </c>
      <c r="E28" s="20"/>
      <c r="F28" s="20">
        <v>34830</v>
      </c>
      <c r="G28" s="26"/>
      <c r="H28" s="20">
        <v>0</v>
      </c>
      <c r="I28" s="20"/>
      <c r="J28" s="20">
        <v>0</v>
      </c>
      <c r="K28" s="135"/>
      <c r="L28" s="139"/>
    </row>
    <row r="29" spans="1:12" s="136" customFormat="1" ht="22.15" customHeight="1" x14ac:dyDescent="0.2">
      <c r="A29" s="134" t="s">
        <v>24</v>
      </c>
      <c r="B29" s="133"/>
      <c r="C29" s="134"/>
      <c r="D29" s="20">
        <v>10017</v>
      </c>
      <c r="E29" s="20"/>
      <c r="F29" s="20">
        <v>9257</v>
      </c>
      <c r="G29" s="26"/>
      <c r="H29" s="20">
        <v>2307</v>
      </c>
      <c r="I29" s="20"/>
      <c r="J29" s="20">
        <v>2303</v>
      </c>
      <c r="K29" s="135"/>
      <c r="L29" s="139"/>
    </row>
    <row r="30" spans="1:12" s="142" customFormat="1" ht="22.15" customHeight="1" x14ac:dyDescent="0.2">
      <c r="A30" s="130" t="s">
        <v>25</v>
      </c>
      <c r="B30" s="186"/>
      <c r="C30" s="130"/>
      <c r="D30" s="187">
        <f>SUM(D18:D29)</f>
        <v>5887426</v>
      </c>
      <c r="E30" s="188"/>
      <c r="F30" s="187">
        <f>SUM(F18:F29)</f>
        <v>5859773</v>
      </c>
      <c r="G30" s="188"/>
      <c r="H30" s="187">
        <f>SUM(H18:H29)</f>
        <v>4319535</v>
      </c>
      <c r="I30" s="188"/>
      <c r="J30" s="187">
        <f>SUM(J18:J29)</f>
        <v>4305999</v>
      </c>
      <c r="L30" s="139"/>
    </row>
    <row r="31" spans="1:12" s="136" customFormat="1" ht="22.15" customHeight="1" x14ac:dyDescent="0.2">
      <c r="A31" s="134"/>
      <c r="B31" s="133"/>
      <c r="C31" s="134">
        <v>40403233</v>
      </c>
      <c r="D31" s="1"/>
      <c r="E31" s="1"/>
      <c r="F31" s="1"/>
      <c r="G31" s="1">
        <v>40403233</v>
      </c>
      <c r="H31" s="1"/>
      <c r="I31" s="1"/>
      <c r="J31" s="1"/>
      <c r="L31" s="139"/>
    </row>
    <row r="32" spans="1:12" s="136" customFormat="1" ht="22.15" customHeight="1" thickBot="1" x14ac:dyDescent="0.25">
      <c r="A32" s="130" t="s">
        <v>26</v>
      </c>
      <c r="B32" s="133"/>
      <c r="C32" s="134"/>
      <c r="D32" s="191">
        <f>+D15+D30</f>
        <v>8364714</v>
      </c>
      <c r="E32" s="188"/>
      <c r="F32" s="191">
        <f>+F15+F30</f>
        <v>8264739</v>
      </c>
      <c r="G32" s="188"/>
      <c r="H32" s="191">
        <f>+H15+H30</f>
        <v>6269753</v>
      </c>
      <c r="I32" s="188"/>
      <c r="J32" s="191">
        <f>+J15+J30</f>
        <v>6325029</v>
      </c>
      <c r="K32" s="144"/>
      <c r="L32" s="139"/>
    </row>
    <row r="33" spans="1:12" s="136" customFormat="1" ht="22.15" customHeight="1" thickTop="1" x14ac:dyDescent="0.2">
      <c r="A33" s="130"/>
      <c r="B33" s="133"/>
      <c r="C33" s="134"/>
      <c r="D33" s="1"/>
      <c r="E33" s="1"/>
      <c r="F33" s="1"/>
      <c r="G33" s="1"/>
      <c r="H33" s="1"/>
      <c r="I33" s="1"/>
      <c r="J33" s="1"/>
      <c r="L33" s="139"/>
    </row>
    <row r="34" spans="1:12" s="124" customFormat="1" ht="22.15" customHeight="1" x14ac:dyDescent="0.2">
      <c r="A34" s="192" t="s">
        <v>137</v>
      </c>
      <c r="B34" s="127"/>
      <c r="C34" s="126"/>
      <c r="D34" s="128"/>
      <c r="E34" s="128"/>
      <c r="F34" s="128"/>
      <c r="G34" s="128"/>
      <c r="H34" s="128"/>
      <c r="I34" s="128"/>
      <c r="J34" s="128"/>
      <c r="L34" s="139"/>
    </row>
    <row r="35" spans="1:12" s="124" customFormat="1" ht="22.15" customHeight="1" x14ac:dyDescent="0.2">
      <c r="A35" s="145" t="s">
        <v>0</v>
      </c>
      <c r="B35" s="127"/>
      <c r="C35" s="126"/>
      <c r="D35" s="128"/>
      <c r="E35" s="128"/>
      <c r="F35" s="128"/>
      <c r="G35" s="128"/>
      <c r="H35" s="128"/>
      <c r="I35" s="128"/>
      <c r="J35" s="128"/>
      <c r="L35" s="139"/>
    </row>
    <row r="36" spans="1:12" s="129" customFormat="1" ht="22.15" customHeight="1" x14ac:dyDescent="0.2">
      <c r="A36" s="126"/>
      <c r="B36" s="127"/>
      <c r="C36" s="126"/>
      <c r="D36" s="205" t="s">
        <v>1</v>
      </c>
      <c r="E36" s="205"/>
      <c r="F36" s="205"/>
      <c r="G36" s="205"/>
      <c r="H36" s="205" t="s">
        <v>2</v>
      </c>
      <c r="I36" s="205"/>
      <c r="J36" s="205"/>
      <c r="L36" s="139"/>
    </row>
    <row r="37" spans="1:12" s="129" customFormat="1" ht="22.15" customHeight="1" x14ac:dyDescent="0.45">
      <c r="A37" s="130"/>
      <c r="C37" s="126"/>
      <c r="D37" s="156" t="s">
        <v>4</v>
      </c>
      <c r="E37" s="156"/>
      <c r="F37" s="156" t="s">
        <v>5</v>
      </c>
      <c r="G37" s="183"/>
      <c r="H37" s="156" t="s">
        <v>4</v>
      </c>
      <c r="I37" s="156"/>
      <c r="J37" s="156" t="s">
        <v>5</v>
      </c>
      <c r="L37" s="139"/>
    </row>
    <row r="38" spans="1:12" s="129" customFormat="1" ht="22.15" customHeight="1" x14ac:dyDescent="0.2">
      <c r="A38" s="145" t="s">
        <v>27</v>
      </c>
      <c r="B38" s="127" t="s">
        <v>6</v>
      </c>
      <c r="C38" s="126"/>
      <c r="D38" s="131" t="s">
        <v>175</v>
      </c>
      <c r="E38" s="132"/>
      <c r="F38" s="131" t="s">
        <v>138</v>
      </c>
      <c r="G38" s="131"/>
      <c r="H38" s="131" t="s">
        <v>175</v>
      </c>
      <c r="I38" s="132"/>
      <c r="J38" s="131" t="s">
        <v>138</v>
      </c>
      <c r="L38" s="139"/>
    </row>
    <row r="39" spans="1:12" s="129" customFormat="1" ht="16.149999999999999" customHeight="1" x14ac:dyDescent="0.2">
      <c r="A39" s="145"/>
      <c r="B39" s="127"/>
      <c r="C39" s="126"/>
      <c r="D39" s="131" t="s">
        <v>204</v>
      </c>
      <c r="E39" s="132"/>
      <c r="F39" s="131"/>
      <c r="G39" s="131"/>
      <c r="H39" s="131" t="s">
        <v>204</v>
      </c>
      <c r="I39" s="132"/>
      <c r="J39" s="131"/>
      <c r="L39" s="139"/>
    </row>
    <row r="40" spans="1:12" s="129" customFormat="1" ht="17.45" customHeight="1" x14ac:dyDescent="0.2">
      <c r="A40" s="126"/>
      <c r="B40" s="184"/>
      <c r="C40" s="126"/>
      <c r="D40" s="204" t="s">
        <v>7</v>
      </c>
      <c r="E40" s="204"/>
      <c r="F40" s="204"/>
      <c r="G40" s="204"/>
      <c r="H40" s="204"/>
      <c r="I40" s="204"/>
      <c r="J40" s="204"/>
      <c r="L40" s="139"/>
    </row>
    <row r="41" spans="1:12" s="136" customFormat="1" ht="22.15" customHeight="1" x14ac:dyDescent="0.2">
      <c r="A41" s="185" t="s">
        <v>28</v>
      </c>
      <c r="B41" s="133"/>
      <c r="C41" s="134"/>
      <c r="D41" s="1"/>
      <c r="E41" s="1"/>
      <c r="F41" s="1"/>
      <c r="G41" s="1"/>
      <c r="H41" s="1"/>
      <c r="I41" s="1"/>
      <c r="J41" s="1"/>
      <c r="L41" s="139"/>
    </row>
    <row r="42" spans="1:12" s="136" customFormat="1" ht="22.15" customHeight="1" x14ac:dyDescent="0.2">
      <c r="A42" s="134" t="s">
        <v>29</v>
      </c>
      <c r="B42" s="133"/>
      <c r="C42" s="134"/>
      <c r="D42" s="20">
        <v>3832304</v>
      </c>
      <c r="E42" s="20"/>
      <c r="F42" s="20">
        <v>3882012</v>
      </c>
      <c r="G42" s="26"/>
      <c r="H42" s="20">
        <v>3104019</v>
      </c>
      <c r="I42" s="20"/>
      <c r="J42" s="20">
        <v>3200211</v>
      </c>
      <c r="K42" s="135"/>
      <c r="L42" s="139"/>
    </row>
    <row r="43" spans="1:12" s="136" customFormat="1" ht="22.15" customHeight="1" x14ac:dyDescent="0.2">
      <c r="A43" s="134" t="s">
        <v>144</v>
      </c>
      <c r="B43" s="133">
        <v>4</v>
      </c>
      <c r="C43" s="134"/>
      <c r="D43" s="20">
        <v>462442</v>
      </c>
      <c r="E43" s="20"/>
      <c r="F43" s="20">
        <v>387070</v>
      </c>
      <c r="G43" s="26"/>
      <c r="H43" s="20">
        <v>118080</v>
      </c>
      <c r="I43" s="20"/>
      <c r="J43" s="20">
        <v>105996</v>
      </c>
      <c r="K43" s="135"/>
      <c r="L43" s="139"/>
    </row>
    <row r="44" spans="1:12" s="136" customFormat="1" ht="22.15" customHeight="1" x14ac:dyDescent="0.2">
      <c r="A44" s="134" t="s">
        <v>139</v>
      </c>
      <c r="B44" s="133">
        <v>4</v>
      </c>
      <c r="C44" s="134"/>
      <c r="D44" s="20">
        <v>1450</v>
      </c>
      <c r="E44" s="20"/>
      <c r="F44" s="20">
        <v>1600</v>
      </c>
      <c r="G44" s="26"/>
      <c r="H44" s="20">
        <v>47000</v>
      </c>
      <c r="I44" s="20"/>
      <c r="J44" s="20">
        <v>47000</v>
      </c>
      <c r="K44" s="135"/>
      <c r="L44" s="139"/>
    </row>
    <row r="45" spans="1:12" s="136" customFormat="1" ht="22.15" customHeight="1" x14ac:dyDescent="0.2">
      <c r="A45" s="134" t="s">
        <v>168</v>
      </c>
      <c r="B45" s="133"/>
      <c r="C45" s="134"/>
      <c r="D45" s="20">
        <v>774000</v>
      </c>
      <c r="E45" s="20"/>
      <c r="F45" s="20">
        <v>773000</v>
      </c>
      <c r="G45" s="26"/>
      <c r="H45" s="20">
        <v>700000</v>
      </c>
      <c r="I45" s="20"/>
      <c r="J45" s="20">
        <v>720000</v>
      </c>
      <c r="K45" s="135"/>
      <c r="L45" s="139"/>
    </row>
    <row r="46" spans="1:12" s="136" customFormat="1" ht="22.15" customHeight="1" x14ac:dyDescent="0.2">
      <c r="A46" s="134" t="s">
        <v>169</v>
      </c>
      <c r="D46" s="20">
        <v>26635</v>
      </c>
      <c r="F46" s="20">
        <v>31850</v>
      </c>
      <c r="G46" s="26"/>
      <c r="H46" s="20">
        <v>20962</v>
      </c>
      <c r="I46" s="20"/>
      <c r="J46" s="20">
        <v>21136</v>
      </c>
      <c r="K46" s="135"/>
      <c r="L46" s="139"/>
    </row>
    <row r="47" spans="1:12" s="136" customFormat="1" ht="22.15" customHeight="1" x14ac:dyDescent="0.2">
      <c r="A47" s="136" t="s">
        <v>30</v>
      </c>
      <c r="B47" s="133"/>
      <c r="C47" s="134"/>
      <c r="D47" s="20">
        <v>52203</v>
      </c>
      <c r="E47" s="20"/>
      <c r="F47" s="20">
        <v>55108</v>
      </c>
      <c r="G47" s="26"/>
      <c r="H47" s="20">
        <v>7633</v>
      </c>
      <c r="I47" s="20"/>
      <c r="J47" s="20">
        <v>33958</v>
      </c>
      <c r="K47" s="135"/>
      <c r="L47" s="139"/>
    </row>
    <row r="48" spans="1:12" s="136" customFormat="1" ht="22.15" customHeight="1" x14ac:dyDescent="0.2">
      <c r="A48" s="134" t="s">
        <v>31</v>
      </c>
      <c r="B48" s="133"/>
      <c r="C48" s="134"/>
      <c r="D48" s="20">
        <v>10950</v>
      </c>
      <c r="E48" s="20"/>
      <c r="F48" s="20">
        <v>10868</v>
      </c>
      <c r="G48" s="26"/>
      <c r="H48" s="20">
        <v>2439</v>
      </c>
      <c r="I48" s="20"/>
      <c r="J48" s="20">
        <v>1696</v>
      </c>
      <c r="K48" s="135"/>
      <c r="L48" s="139"/>
    </row>
    <row r="49" spans="1:13" s="136" customFormat="1" ht="22.15" customHeight="1" x14ac:dyDescent="0.2">
      <c r="A49" s="130" t="s">
        <v>32</v>
      </c>
      <c r="B49" s="186"/>
      <c r="C49" s="130"/>
      <c r="D49" s="187">
        <f>SUM(D42:D48)</f>
        <v>5159984</v>
      </c>
      <c r="E49" s="188"/>
      <c r="F49" s="187">
        <f>SUM(F42:F48)</f>
        <v>5141508</v>
      </c>
      <c r="G49" s="188"/>
      <c r="H49" s="187">
        <f>SUM(H42:H48)</f>
        <v>4000133</v>
      </c>
      <c r="I49" s="188"/>
      <c r="J49" s="187">
        <f>SUM(J42:J48)</f>
        <v>4129997</v>
      </c>
      <c r="K49" s="135"/>
      <c r="L49" s="139"/>
    </row>
    <row r="50" spans="1:13" s="142" customFormat="1" ht="9" customHeight="1" x14ac:dyDescent="0.2">
      <c r="A50" s="134"/>
      <c r="B50" s="133"/>
      <c r="C50" s="134"/>
      <c r="D50" s="1"/>
      <c r="E50" s="1"/>
      <c r="F50" s="1"/>
      <c r="G50" s="1"/>
      <c r="H50" s="1"/>
      <c r="I50" s="1"/>
      <c r="J50" s="1"/>
      <c r="K50" s="141"/>
      <c r="L50" s="139"/>
    </row>
    <row r="51" spans="1:13" s="136" customFormat="1" ht="22.15" customHeight="1" x14ac:dyDescent="0.2">
      <c r="A51" s="185" t="s">
        <v>33</v>
      </c>
      <c r="B51" s="133"/>
      <c r="C51" s="134"/>
      <c r="D51" s="1"/>
      <c r="E51" s="1"/>
      <c r="F51" s="1"/>
      <c r="G51" s="1"/>
      <c r="H51" s="1"/>
      <c r="I51" s="1"/>
      <c r="J51" s="1"/>
      <c r="K51" s="135"/>
      <c r="L51" s="139"/>
    </row>
    <row r="52" spans="1:13" s="136" customFormat="1" ht="22.15" customHeight="1" x14ac:dyDescent="0.2">
      <c r="A52" s="136" t="s">
        <v>170</v>
      </c>
      <c r="B52" s="133"/>
      <c r="C52" s="134"/>
      <c r="D52" s="20">
        <v>276179</v>
      </c>
      <c r="E52" s="20"/>
      <c r="F52" s="20">
        <v>303429</v>
      </c>
      <c r="G52" s="26"/>
      <c r="H52" s="20">
        <v>0</v>
      </c>
      <c r="I52" s="20"/>
      <c r="J52" s="20">
        <v>6250</v>
      </c>
      <c r="K52" s="135"/>
      <c r="L52" s="139"/>
    </row>
    <row r="53" spans="1:13" s="136" customFormat="1" ht="22.15" customHeight="1" x14ac:dyDescent="0.2">
      <c r="A53" s="136" t="s">
        <v>182</v>
      </c>
      <c r="B53" s="133"/>
      <c r="C53" s="134"/>
      <c r="D53" s="20">
        <v>11530</v>
      </c>
      <c r="E53" s="20"/>
      <c r="F53" s="20">
        <v>25019</v>
      </c>
      <c r="G53" s="26"/>
      <c r="H53" s="20">
        <v>6250</v>
      </c>
      <c r="I53" s="20"/>
      <c r="J53" s="20">
        <v>11536</v>
      </c>
      <c r="K53" s="135"/>
      <c r="L53" s="139"/>
    </row>
    <row r="54" spans="1:13" s="136" customFormat="1" ht="22.15" customHeight="1" x14ac:dyDescent="0.2">
      <c r="A54" s="136" t="s">
        <v>34</v>
      </c>
      <c r="B54" s="133"/>
      <c r="C54" s="134"/>
      <c r="D54" s="20">
        <v>93610</v>
      </c>
      <c r="E54" s="20"/>
      <c r="F54" s="20">
        <v>93323</v>
      </c>
      <c r="G54" s="26"/>
      <c r="H54" s="20">
        <v>68253</v>
      </c>
      <c r="I54" s="20"/>
      <c r="J54" s="20">
        <v>67653</v>
      </c>
      <c r="K54" s="135"/>
      <c r="L54" s="139"/>
      <c r="M54" s="146"/>
    </row>
    <row r="55" spans="1:13" s="136" customFormat="1" ht="22.15" customHeight="1" x14ac:dyDescent="0.2">
      <c r="A55" s="136" t="s">
        <v>35</v>
      </c>
      <c r="B55" s="133"/>
      <c r="C55" s="134"/>
      <c r="D55" s="20">
        <v>409511</v>
      </c>
      <c r="E55" s="20"/>
      <c r="F55" s="20">
        <v>390867</v>
      </c>
      <c r="G55" s="26"/>
      <c r="H55" s="20">
        <v>83399</v>
      </c>
      <c r="I55" s="20"/>
      <c r="J55" s="20">
        <v>73355</v>
      </c>
      <c r="K55" s="135"/>
      <c r="L55" s="139"/>
    </row>
    <row r="56" spans="1:13" s="136" customFormat="1" ht="22.15" customHeight="1" x14ac:dyDescent="0.2">
      <c r="A56" s="136" t="s">
        <v>36</v>
      </c>
      <c r="B56" s="133"/>
      <c r="C56" s="134"/>
      <c r="D56" s="20">
        <v>5294</v>
      </c>
      <c r="E56" s="20"/>
      <c r="F56" s="20">
        <v>5625</v>
      </c>
      <c r="G56" s="26"/>
      <c r="H56" s="20">
        <v>0</v>
      </c>
      <c r="I56" s="20"/>
      <c r="J56" s="20">
        <v>0</v>
      </c>
      <c r="K56" s="135"/>
      <c r="L56" s="139"/>
    </row>
    <row r="57" spans="1:13" s="136" customFormat="1" ht="22.15" customHeight="1" x14ac:dyDescent="0.2">
      <c r="A57" s="130" t="s">
        <v>37</v>
      </c>
      <c r="B57" s="186"/>
      <c r="C57" s="130"/>
      <c r="D57" s="187">
        <f>SUM(D52:D56)</f>
        <v>796124</v>
      </c>
      <c r="E57" s="188"/>
      <c r="F57" s="187">
        <f>SUM(F52:F56)</f>
        <v>818263</v>
      </c>
      <c r="G57" s="188"/>
      <c r="H57" s="187">
        <f>SUM(H52:H56)</f>
        <v>157902</v>
      </c>
      <c r="I57" s="188"/>
      <c r="J57" s="187">
        <f>SUM(J52:J56)</f>
        <v>158794</v>
      </c>
      <c r="K57" s="135"/>
      <c r="L57" s="139"/>
    </row>
    <row r="58" spans="1:13" s="142" customFormat="1" ht="8.4499999999999993" customHeight="1" x14ac:dyDescent="0.2">
      <c r="A58" s="134"/>
      <c r="B58" s="133"/>
      <c r="C58" s="134"/>
      <c r="D58" s="1"/>
      <c r="E58" s="1"/>
      <c r="F58" s="1"/>
      <c r="G58" s="1"/>
      <c r="H58" s="1"/>
      <c r="I58" s="1"/>
      <c r="J58" s="1"/>
      <c r="K58" s="141"/>
      <c r="L58" s="139"/>
    </row>
    <row r="59" spans="1:13" s="136" customFormat="1" ht="22.15" customHeight="1" x14ac:dyDescent="0.2">
      <c r="A59" s="130" t="s">
        <v>38</v>
      </c>
      <c r="B59" s="133"/>
      <c r="C59" s="134"/>
      <c r="D59" s="193">
        <f>+D49+D57</f>
        <v>5956108</v>
      </c>
      <c r="E59" s="188"/>
      <c r="F59" s="193">
        <f>+F49+F57</f>
        <v>5959771</v>
      </c>
      <c r="G59" s="188"/>
      <c r="H59" s="193">
        <f>+H49+H57</f>
        <v>4158035</v>
      </c>
      <c r="I59" s="188"/>
      <c r="J59" s="193">
        <f>+J49+J57</f>
        <v>4288791</v>
      </c>
      <c r="K59" s="135"/>
      <c r="L59" s="139"/>
    </row>
    <row r="60" spans="1:13" s="136" customFormat="1" ht="12.6" customHeight="1" x14ac:dyDescent="0.2">
      <c r="A60" s="134"/>
      <c r="B60" s="133"/>
      <c r="C60" s="134"/>
      <c r="D60" s="1"/>
      <c r="E60" s="1"/>
      <c r="F60" s="1"/>
      <c r="G60" s="1"/>
      <c r="H60" s="1"/>
      <c r="I60" s="1"/>
      <c r="J60" s="1"/>
      <c r="K60" s="135"/>
      <c r="L60" s="139"/>
    </row>
    <row r="61" spans="1:13" s="136" customFormat="1" ht="22.15" customHeight="1" x14ac:dyDescent="0.2">
      <c r="A61" s="185" t="s">
        <v>39</v>
      </c>
      <c r="B61" s="133"/>
      <c r="C61" s="134"/>
      <c r="D61" s="1"/>
      <c r="E61" s="1"/>
      <c r="F61" s="1"/>
      <c r="G61" s="1"/>
      <c r="H61" s="1"/>
      <c r="I61" s="1"/>
      <c r="J61" s="1"/>
      <c r="K61" s="135"/>
      <c r="L61" s="139"/>
    </row>
    <row r="62" spans="1:13" s="136" customFormat="1" ht="22.15" customHeight="1" x14ac:dyDescent="0.2">
      <c r="A62" s="134" t="s">
        <v>40</v>
      </c>
      <c r="B62" s="133"/>
      <c r="C62" s="134"/>
      <c r="D62" s="1"/>
      <c r="E62" s="1"/>
      <c r="F62" s="1"/>
      <c r="G62" s="1"/>
      <c r="H62" s="1"/>
      <c r="I62" s="1"/>
      <c r="J62" s="1"/>
      <c r="K62" s="135"/>
      <c r="L62" s="139"/>
    </row>
    <row r="63" spans="1:13" s="136" customFormat="1" ht="22.15" customHeight="1" x14ac:dyDescent="0.2">
      <c r="A63" s="134" t="s">
        <v>41</v>
      </c>
      <c r="C63" s="134"/>
      <c r="K63" s="135"/>
      <c r="L63" s="139"/>
    </row>
    <row r="64" spans="1:13" s="136" customFormat="1" ht="22.15" customHeight="1" thickBot="1" x14ac:dyDescent="0.25">
      <c r="A64" s="194" t="s">
        <v>151</v>
      </c>
      <c r="B64" s="133"/>
      <c r="C64" s="134"/>
      <c r="D64" s="195">
        <v>681480</v>
      </c>
      <c r="E64" s="1"/>
      <c r="F64" s="195">
        <v>681480</v>
      </c>
      <c r="G64" s="1"/>
      <c r="H64" s="195">
        <v>681480</v>
      </c>
      <c r="I64" s="1"/>
      <c r="J64" s="195">
        <v>681480</v>
      </c>
      <c r="K64" s="135"/>
      <c r="L64" s="139"/>
    </row>
    <row r="65" spans="1:13" s="136" customFormat="1" ht="22.15" customHeight="1" thickTop="1" x14ac:dyDescent="0.2">
      <c r="A65" s="134" t="s">
        <v>42</v>
      </c>
      <c r="C65" s="134"/>
      <c r="K65" s="135"/>
      <c r="L65" s="139"/>
    </row>
    <row r="66" spans="1:13" s="136" customFormat="1" ht="22.15" customHeight="1" x14ac:dyDescent="0.2">
      <c r="A66" s="194" t="s">
        <v>151</v>
      </c>
      <c r="B66" s="133"/>
      <c r="C66" s="134"/>
      <c r="D66" s="1">
        <v>681480</v>
      </c>
      <c r="E66" s="196"/>
      <c r="F66" s="1">
        <v>681480</v>
      </c>
      <c r="G66" s="1"/>
      <c r="H66" s="1">
        <v>681480</v>
      </c>
      <c r="I66" s="196"/>
      <c r="J66" s="1">
        <v>681480</v>
      </c>
      <c r="K66" s="135"/>
      <c r="L66" s="139"/>
    </row>
    <row r="67" spans="1:13" s="136" customFormat="1" ht="22.15" customHeight="1" x14ac:dyDescent="0.2">
      <c r="A67" s="134" t="s">
        <v>171</v>
      </c>
      <c r="B67" s="133"/>
      <c r="C67" s="134"/>
      <c r="D67" s="20">
        <v>0</v>
      </c>
      <c r="E67" s="20"/>
      <c r="F67" s="20">
        <v>14200</v>
      </c>
      <c r="G67" s="26"/>
      <c r="H67" s="20">
        <v>0</v>
      </c>
      <c r="I67" s="20"/>
      <c r="J67" s="20">
        <v>0</v>
      </c>
      <c r="K67" s="135"/>
      <c r="L67" s="139"/>
    </row>
    <row r="68" spans="1:13" s="136" customFormat="1" ht="22.15" customHeight="1" x14ac:dyDescent="0.2">
      <c r="A68" s="134" t="s">
        <v>172</v>
      </c>
      <c r="B68" s="133"/>
      <c r="C68" s="134"/>
      <c r="D68" s="20">
        <v>17395</v>
      </c>
      <c r="E68" s="20"/>
      <c r="F68" s="20">
        <v>17395</v>
      </c>
      <c r="G68" s="26"/>
      <c r="H68" s="20">
        <v>0</v>
      </c>
      <c r="I68" s="20"/>
      <c r="J68" s="20">
        <v>0</v>
      </c>
      <c r="K68" s="135"/>
      <c r="L68" s="139"/>
    </row>
    <row r="69" spans="1:13" s="136" customFormat="1" ht="22.15" customHeight="1" x14ac:dyDescent="0.2">
      <c r="A69" s="134" t="s">
        <v>132</v>
      </c>
      <c r="B69" s="133"/>
      <c r="C69" s="134"/>
      <c r="D69" s="146"/>
      <c r="E69" s="196"/>
      <c r="F69" s="146"/>
      <c r="G69" s="146"/>
      <c r="H69" s="146"/>
      <c r="I69" s="196"/>
      <c r="J69" s="146"/>
      <c r="K69" s="135"/>
      <c r="L69" s="139"/>
    </row>
    <row r="70" spans="1:13" s="136" customFormat="1" ht="22.15" customHeight="1" x14ac:dyDescent="0.2">
      <c r="A70" s="134" t="s">
        <v>43</v>
      </c>
      <c r="B70" s="133"/>
      <c r="C70" s="134"/>
      <c r="D70" s="20">
        <v>342170</v>
      </c>
      <c r="E70" s="20"/>
      <c r="F70" s="20">
        <v>342170</v>
      </c>
      <c r="G70" s="26"/>
      <c r="H70" s="20">
        <v>342170</v>
      </c>
      <c r="I70" s="20"/>
      <c r="J70" s="20">
        <v>342170</v>
      </c>
      <c r="K70" s="135"/>
      <c r="L70" s="139"/>
    </row>
    <row r="71" spans="1:13" s="136" customFormat="1" ht="22.15" customHeight="1" x14ac:dyDescent="0.2">
      <c r="A71" s="134" t="s">
        <v>44</v>
      </c>
      <c r="B71" s="133"/>
      <c r="C71" s="134"/>
      <c r="D71" s="20"/>
      <c r="E71" s="20"/>
      <c r="F71" s="20"/>
      <c r="G71" s="26"/>
      <c r="H71" s="20"/>
      <c r="I71" s="20"/>
      <c r="J71" s="20"/>
      <c r="K71" s="135"/>
      <c r="L71" s="139"/>
    </row>
    <row r="72" spans="1:13" s="136" customFormat="1" ht="22.15" customHeight="1" x14ac:dyDescent="0.2">
      <c r="A72" s="134" t="s">
        <v>45</v>
      </c>
      <c r="B72" s="133"/>
      <c r="C72" s="134"/>
      <c r="D72" s="20"/>
      <c r="E72" s="20"/>
      <c r="F72" s="20"/>
      <c r="G72" s="26"/>
      <c r="H72" s="20"/>
      <c r="I72" s="20"/>
      <c r="J72" s="20"/>
      <c r="K72" s="135"/>
      <c r="L72" s="139"/>
    </row>
    <row r="73" spans="1:13" s="136" customFormat="1" ht="22.15" customHeight="1" x14ac:dyDescent="0.2">
      <c r="A73" s="134" t="s">
        <v>173</v>
      </c>
      <c r="B73" s="133"/>
      <c r="C73" s="134"/>
      <c r="D73" s="20">
        <f>'SCE6'!L37</f>
        <v>107931</v>
      </c>
      <c r="E73" s="20"/>
      <c r="F73" s="20">
        <v>108696</v>
      </c>
      <c r="G73" s="26"/>
      <c r="H73" s="20">
        <v>70972</v>
      </c>
      <c r="I73" s="20"/>
      <c r="J73" s="20">
        <v>70972</v>
      </c>
      <c r="K73" s="135"/>
      <c r="L73" s="139"/>
    </row>
    <row r="74" spans="1:13" s="136" customFormat="1" ht="22.15" customHeight="1" x14ac:dyDescent="0.2">
      <c r="A74" s="134" t="s">
        <v>46</v>
      </c>
      <c r="B74" s="133"/>
      <c r="C74" s="134"/>
      <c r="D74" s="20">
        <f>'SCE6'!N37</f>
        <v>-149708</v>
      </c>
      <c r="E74" s="20"/>
      <c r="F74" s="20">
        <v>-413287</v>
      </c>
      <c r="G74" s="26"/>
      <c r="H74" s="20">
        <f>'SCE7'!K29</f>
        <v>435517</v>
      </c>
      <c r="I74" s="20" t="s">
        <v>174</v>
      </c>
      <c r="J74" s="20">
        <v>351387</v>
      </c>
      <c r="K74" s="135"/>
      <c r="L74" s="139"/>
      <c r="M74" s="139"/>
    </row>
    <row r="75" spans="1:13" s="136" customFormat="1" ht="22.15" customHeight="1" x14ac:dyDescent="0.2">
      <c r="A75" s="134" t="s">
        <v>47</v>
      </c>
      <c r="B75" s="133"/>
      <c r="C75" s="134"/>
      <c r="D75" s="20">
        <f>'SCE6'!X37</f>
        <v>1527966</v>
      </c>
      <c r="E75" s="20"/>
      <c r="F75" s="20">
        <v>1580193</v>
      </c>
      <c r="G75" s="26"/>
      <c r="H75" s="20">
        <f>'SCE7'!M29</f>
        <v>581579</v>
      </c>
      <c r="I75" s="20"/>
      <c r="J75" s="20">
        <v>590229</v>
      </c>
      <c r="K75" s="135"/>
      <c r="L75" s="139"/>
      <c r="M75" s="169"/>
    </row>
    <row r="76" spans="1:13" s="136" customFormat="1" ht="22.15" customHeight="1" x14ac:dyDescent="0.2">
      <c r="A76" s="197" t="s">
        <v>48</v>
      </c>
      <c r="B76" s="186"/>
      <c r="C76" s="130"/>
      <c r="D76" s="198">
        <f>SUM(D66:D75)</f>
        <v>2527234</v>
      </c>
      <c r="E76" s="188"/>
      <c r="F76" s="198">
        <f>SUM(F66:F75)</f>
        <v>2330847</v>
      </c>
      <c r="G76" s="188"/>
      <c r="H76" s="198">
        <f>SUM(H66:H75)</f>
        <v>2111718</v>
      </c>
      <c r="I76" s="188"/>
      <c r="J76" s="198">
        <f>SUM(J66:J75)</f>
        <v>2036238</v>
      </c>
      <c r="K76" s="141"/>
      <c r="L76" s="139"/>
      <c r="M76" s="169"/>
    </row>
    <row r="77" spans="1:13" s="142" customFormat="1" ht="22.15" customHeight="1" x14ac:dyDescent="0.2">
      <c r="A77" s="134" t="s">
        <v>49</v>
      </c>
      <c r="B77" s="133"/>
      <c r="C77" s="134"/>
      <c r="D77" s="199">
        <f>'SCE6'!AB37</f>
        <v>-118628</v>
      </c>
      <c r="E77" s="1"/>
      <c r="F77" s="199">
        <v>-25879</v>
      </c>
      <c r="G77" s="1"/>
      <c r="H77" s="199">
        <v>0</v>
      </c>
      <c r="I77" s="196"/>
      <c r="J77" s="199">
        <v>0</v>
      </c>
      <c r="K77" s="135"/>
      <c r="L77" s="139"/>
      <c r="M77" s="169"/>
    </row>
    <row r="78" spans="1:13" s="136" customFormat="1" ht="22.15" customHeight="1" x14ac:dyDescent="0.2">
      <c r="A78" s="130" t="s">
        <v>50</v>
      </c>
      <c r="B78" s="133"/>
      <c r="C78" s="134"/>
      <c r="D78" s="193">
        <f>SUM(D76:D77)</f>
        <v>2408606</v>
      </c>
      <c r="E78" s="188"/>
      <c r="F78" s="193">
        <f>SUM(F76:F77)</f>
        <v>2304968</v>
      </c>
      <c r="G78" s="188"/>
      <c r="H78" s="193">
        <f>SUM(H76:H77)</f>
        <v>2111718</v>
      </c>
      <c r="I78" s="188"/>
      <c r="J78" s="193">
        <f>SUM(J76:J77)</f>
        <v>2036238</v>
      </c>
      <c r="K78" s="135"/>
      <c r="L78" s="139"/>
    </row>
    <row r="79" spans="1:13" s="136" customFormat="1" ht="22.15" customHeight="1" thickBot="1" x14ac:dyDescent="0.25">
      <c r="A79" s="130" t="s">
        <v>51</v>
      </c>
      <c r="B79" s="133"/>
      <c r="C79" s="134"/>
      <c r="D79" s="191">
        <f>+D59+D78</f>
        <v>8364714</v>
      </c>
      <c r="E79" s="188"/>
      <c r="F79" s="191">
        <f>+F59+F78</f>
        <v>8264739</v>
      </c>
      <c r="G79" s="188"/>
      <c r="H79" s="191">
        <f>+H59+H78</f>
        <v>6269753</v>
      </c>
      <c r="I79" s="188"/>
      <c r="J79" s="191">
        <f>+J59+J78</f>
        <v>6325029</v>
      </c>
      <c r="K79" s="135"/>
      <c r="L79" s="139"/>
    </row>
    <row r="80" spans="1:13" s="136" customFormat="1" ht="22.15" customHeight="1" thickTop="1" x14ac:dyDescent="0.2">
      <c r="A80" s="140"/>
      <c r="B80" s="138"/>
      <c r="C80" s="137"/>
      <c r="D80" s="2"/>
      <c r="E80" s="2"/>
      <c r="F80" s="2"/>
      <c r="G80" s="2"/>
      <c r="H80" s="2"/>
      <c r="I80" s="2"/>
      <c r="J80" s="2"/>
      <c r="K80" s="135"/>
      <c r="L80" s="139"/>
    </row>
    <row r="81" spans="1:19" s="136" customFormat="1" ht="22.15" customHeight="1" x14ac:dyDescent="0.2">
      <c r="A81" s="140"/>
      <c r="B81" s="138"/>
      <c r="C81" s="137"/>
      <c r="D81" s="2"/>
      <c r="E81" s="2"/>
      <c r="F81" s="2"/>
      <c r="G81" s="2"/>
      <c r="H81" s="2"/>
      <c r="I81" s="2"/>
      <c r="J81" s="2"/>
      <c r="K81" s="147"/>
      <c r="L81" s="3"/>
      <c r="M81" s="148"/>
      <c r="N81" s="3"/>
      <c r="O81" s="148"/>
      <c r="P81" s="3"/>
      <c r="Q81" s="148"/>
      <c r="R81" s="3"/>
      <c r="S81" s="3"/>
    </row>
    <row r="82" spans="1:19" s="136" customFormat="1" ht="22.15" customHeight="1" x14ac:dyDescent="0.2">
      <c r="A82" s="149"/>
      <c r="B82" s="150"/>
      <c r="C82" s="151"/>
      <c r="D82" s="152"/>
      <c r="E82" s="152"/>
      <c r="F82" s="152"/>
      <c r="G82" s="152"/>
      <c r="H82" s="152"/>
      <c r="I82" s="152"/>
      <c r="J82" s="152"/>
      <c r="K82" s="147"/>
      <c r="L82" s="3"/>
      <c r="M82" s="148"/>
      <c r="N82" s="3"/>
      <c r="O82" s="148"/>
      <c r="P82" s="3"/>
      <c r="Q82" s="148"/>
      <c r="R82" s="3"/>
      <c r="S82" s="3"/>
    </row>
    <row r="83" spans="1:19" ht="22.15" customHeight="1" x14ac:dyDescent="0.2">
      <c r="D83" s="154"/>
      <c r="F83" s="154"/>
      <c r="H83" s="154"/>
      <c r="J83" s="154"/>
    </row>
  </sheetData>
  <mergeCells count="6">
    <mergeCell ref="D40:J40"/>
    <mergeCell ref="D4:F4"/>
    <mergeCell ref="H4:J4"/>
    <mergeCell ref="D8:J8"/>
    <mergeCell ref="D36:G36"/>
    <mergeCell ref="H36:J36"/>
  </mergeCells>
  <pageMargins left="0.8" right="0.8" top="0.48" bottom="0.5" header="0.5" footer="0.5"/>
  <pageSetup paperSize="9" scale="75" firstPageNumber="3" fitToHeight="0" orientation="portrait" useFirstPageNumber="1" r:id="rId1"/>
  <headerFooter alignWithMargins="0">
    <oddFooter>&amp;L&amp;"Angsana New,Regular"&amp;14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4"/>
  <sheetViews>
    <sheetView view="pageBreakPreview" topLeftCell="A33" zoomScale="75" zoomScaleNormal="80" zoomScaleSheetLayoutView="75" workbookViewId="0">
      <selection activeCell="A46" sqref="A46:XFD1048576"/>
    </sheetView>
  </sheetViews>
  <sheetFormatPr defaultRowHeight="21.75" x14ac:dyDescent="0.2"/>
  <cols>
    <col min="1" max="1" width="54.375" style="14" customWidth="1"/>
    <col min="2" max="2" width="9.625" style="15" customWidth="1"/>
    <col min="3" max="3" width="1" style="14" customWidth="1"/>
    <col min="4" max="4" width="13.625" style="16" customWidth="1"/>
    <col min="5" max="5" width="1" style="16" customWidth="1"/>
    <col min="6" max="6" width="13.625" style="16" customWidth="1"/>
    <col min="7" max="7" width="1" style="16" customWidth="1"/>
    <col min="8" max="8" width="13.625" style="12" customWidth="1"/>
    <col min="9" max="9" width="1" style="16" customWidth="1"/>
    <col min="10" max="10" width="13.625" style="12" customWidth="1"/>
    <col min="11" max="11" width="12.5" style="17" customWidth="1"/>
    <col min="12" max="12" width="12" style="17" bestFit="1" customWidth="1"/>
    <col min="13" max="13" width="12.625" style="17" bestFit="1" customWidth="1"/>
    <col min="14" max="256" width="9.375" style="17"/>
    <col min="257" max="257" width="52.625" style="17" customWidth="1"/>
    <col min="258" max="258" width="8.625" style="17" customWidth="1"/>
    <col min="259" max="259" width="1" style="17" customWidth="1"/>
    <col min="260" max="260" width="13.625" style="17" customWidth="1"/>
    <col min="261" max="261" width="1" style="17" customWidth="1"/>
    <col min="262" max="262" width="13.625" style="17" customWidth="1"/>
    <col min="263" max="263" width="1" style="17" customWidth="1"/>
    <col min="264" max="264" width="13.625" style="17" customWidth="1"/>
    <col min="265" max="265" width="1" style="17" customWidth="1"/>
    <col min="266" max="266" width="13.625" style="17" customWidth="1"/>
    <col min="267" max="267" width="12.5" style="17" customWidth="1"/>
    <col min="268" max="512" width="9.375" style="17"/>
    <col min="513" max="513" width="52.625" style="17" customWidth="1"/>
    <col min="514" max="514" width="8.625" style="17" customWidth="1"/>
    <col min="515" max="515" width="1" style="17" customWidth="1"/>
    <col min="516" max="516" width="13.625" style="17" customWidth="1"/>
    <col min="517" max="517" width="1" style="17" customWidth="1"/>
    <col min="518" max="518" width="13.625" style="17" customWidth="1"/>
    <col min="519" max="519" width="1" style="17" customWidth="1"/>
    <col min="520" max="520" width="13.625" style="17" customWidth="1"/>
    <col min="521" max="521" width="1" style="17" customWidth="1"/>
    <col min="522" max="522" width="13.625" style="17" customWidth="1"/>
    <col min="523" max="523" width="12.5" style="17" customWidth="1"/>
    <col min="524" max="768" width="9.375" style="17"/>
    <col min="769" max="769" width="52.625" style="17" customWidth="1"/>
    <col min="770" max="770" width="8.625" style="17" customWidth="1"/>
    <col min="771" max="771" width="1" style="17" customWidth="1"/>
    <col min="772" max="772" width="13.625" style="17" customWidth="1"/>
    <col min="773" max="773" width="1" style="17" customWidth="1"/>
    <col min="774" max="774" width="13.625" style="17" customWidth="1"/>
    <col min="775" max="775" width="1" style="17" customWidth="1"/>
    <col min="776" max="776" width="13.625" style="17" customWidth="1"/>
    <col min="777" max="777" width="1" style="17" customWidth="1"/>
    <col min="778" max="778" width="13.625" style="17" customWidth="1"/>
    <col min="779" max="779" width="12.5" style="17" customWidth="1"/>
    <col min="780" max="1024" width="9.375" style="17"/>
    <col min="1025" max="1025" width="52.625" style="17" customWidth="1"/>
    <col min="1026" max="1026" width="8.625" style="17" customWidth="1"/>
    <col min="1027" max="1027" width="1" style="17" customWidth="1"/>
    <col min="1028" max="1028" width="13.625" style="17" customWidth="1"/>
    <col min="1029" max="1029" width="1" style="17" customWidth="1"/>
    <col min="1030" max="1030" width="13.625" style="17" customWidth="1"/>
    <col min="1031" max="1031" width="1" style="17" customWidth="1"/>
    <col min="1032" max="1032" width="13.625" style="17" customWidth="1"/>
    <col min="1033" max="1033" width="1" style="17" customWidth="1"/>
    <col min="1034" max="1034" width="13.625" style="17" customWidth="1"/>
    <col min="1035" max="1035" width="12.5" style="17" customWidth="1"/>
    <col min="1036" max="1280" width="9.375" style="17"/>
    <col min="1281" max="1281" width="52.625" style="17" customWidth="1"/>
    <col min="1282" max="1282" width="8.625" style="17" customWidth="1"/>
    <col min="1283" max="1283" width="1" style="17" customWidth="1"/>
    <col min="1284" max="1284" width="13.625" style="17" customWidth="1"/>
    <col min="1285" max="1285" width="1" style="17" customWidth="1"/>
    <col min="1286" max="1286" width="13.625" style="17" customWidth="1"/>
    <col min="1287" max="1287" width="1" style="17" customWidth="1"/>
    <col min="1288" max="1288" width="13.625" style="17" customWidth="1"/>
    <col min="1289" max="1289" width="1" style="17" customWidth="1"/>
    <col min="1290" max="1290" width="13.625" style="17" customWidth="1"/>
    <col min="1291" max="1291" width="12.5" style="17" customWidth="1"/>
    <col min="1292" max="1536" width="9.375" style="17"/>
    <col min="1537" max="1537" width="52.625" style="17" customWidth="1"/>
    <col min="1538" max="1538" width="8.625" style="17" customWidth="1"/>
    <col min="1539" max="1539" width="1" style="17" customWidth="1"/>
    <col min="1540" max="1540" width="13.625" style="17" customWidth="1"/>
    <col min="1541" max="1541" width="1" style="17" customWidth="1"/>
    <col min="1542" max="1542" width="13.625" style="17" customWidth="1"/>
    <col min="1543" max="1543" width="1" style="17" customWidth="1"/>
    <col min="1544" max="1544" width="13.625" style="17" customWidth="1"/>
    <col min="1545" max="1545" width="1" style="17" customWidth="1"/>
    <col min="1546" max="1546" width="13.625" style="17" customWidth="1"/>
    <col min="1547" max="1547" width="12.5" style="17" customWidth="1"/>
    <col min="1548" max="1792" width="9.375" style="17"/>
    <col min="1793" max="1793" width="52.625" style="17" customWidth="1"/>
    <col min="1794" max="1794" width="8.625" style="17" customWidth="1"/>
    <col min="1795" max="1795" width="1" style="17" customWidth="1"/>
    <col min="1796" max="1796" width="13.625" style="17" customWidth="1"/>
    <col min="1797" max="1797" width="1" style="17" customWidth="1"/>
    <col min="1798" max="1798" width="13.625" style="17" customWidth="1"/>
    <col min="1799" max="1799" width="1" style="17" customWidth="1"/>
    <col min="1800" max="1800" width="13.625" style="17" customWidth="1"/>
    <col min="1801" max="1801" width="1" style="17" customWidth="1"/>
    <col min="1802" max="1802" width="13.625" style="17" customWidth="1"/>
    <col min="1803" max="1803" width="12.5" style="17" customWidth="1"/>
    <col min="1804" max="2048" width="9.375" style="17"/>
    <col min="2049" max="2049" width="52.625" style="17" customWidth="1"/>
    <col min="2050" max="2050" width="8.625" style="17" customWidth="1"/>
    <col min="2051" max="2051" width="1" style="17" customWidth="1"/>
    <col min="2052" max="2052" width="13.625" style="17" customWidth="1"/>
    <col min="2053" max="2053" width="1" style="17" customWidth="1"/>
    <col min="2054" max="2054" width="13.625" style="17" customWidth="1"/>
    <col min="2055" max="2055" width="1" style="17" customWidth="1"/>
    <col min="2056" max="2056" width="13.625" style="17" customWidth="1"/>
    <col min="2057" max="2057" width="1" style="17" customWidth="1"/>
    <col min="2058" max="2058" width="13.625" style="17" customWidth="1"/>
    <col min="2059" max="2059" width="12.5" style="17" customWidth="1"/>
    <col min="2060" max="2304" width="9.375" style="17"/>
    <col min="2305" max="2305" width="52.625" style="17" customWidth="1"/>
    <col min="2306" max="2306" width="8.625" style="17" customWidth="1"/>
    <col min="2307" max="2307" width="1" style="17" customWidth="1"/>
    <col min="2308" max="2308" width="13.625" style="17" customWidth="1"/>
    <col min="2309" max="2309" width="1" style="17" customWidth="1"/>
    <col min="2310" max="2310" width="13.625" style="17" customWidth="1"/>
    <col min="2311" max="2311" width="1" style="17" customWidth="1"/>
    <col min="2312" max="2312" width="13.625" style="17" customWidth="1"/>
    <col min="2313" max="2313" width="1" style="17" customWidth="1"/>
    <col min="2314" max="2314" width="13.625" style="17" customWidth="1"/>
    <col min="2315" max="2315" width="12.5" style="17" customWidth="1"/>
    <col min="2316" max="2560" width="9.375" style="17"/>
    <col min="2561" max="2561" width="52.625" style="17" customWidth="1"/>
    <col min="2562" max="2562" width="8.625" style="17" customWidth="1"/>
    <col min="2563" max="2563" width="1" style="17" customWidth="1"/>
    <col min="2564" max="2564" width="13.625" style="17" customWidth="1"/>
    <col min="2565" max="2565" width="1" style="17" customWidth="1"/>
    <col min="2566" max="2566" width="13.625" style="17" customWidth="1"/>
    <col min="2567" max="2567" width="1" style="17" customWidth="1"/>
    <col min="2568" max="2568" width="13.625" style="17" customWidth="1"/>
    <col min="2569" max="2569" width="1" style="17" customWidth="1"/>
    <col min="2570" max="2570" width="13.625" style="17" customWidth="1"/>
    <col min="2571" max="2571" width="12.5" style="17" customWidth="1"/>
    <col min="2572" max="2816" width="9.375" style="17"/>
    <col min="2817" max="2817" width="52.625" style="17" customWidth="1"/>
    <col min="2818" max="2818" width="8.625" style="17" customWidth="1"/>
    <col min="2819" max="2819" width="1" style="17" customWidth="1"/>
    <col min="2820" max="2820" width="13.625" style="17" customWidth="1"/>
    <col min="2821" max="2821" width="1" style="17" customWidth="1"/>
    <col min="2822" max="2822" width="13.625" style="17" customWidth="1"/>
    <col min="2823" max="2823" width="1" style="17" customWidth="1"/>
    <col min="2824" max="2824" width="13.625" style="17" customWidth="1"/>
    <col min="2825" max="2825" width="1" style="17" customWidth="1"/>
    <col min="2826" max="2826" width="13.625" style="17" customWidth="1"/>
    <col min="2827" max="2827" width="12.5" style="17" customWidth="1"/>
    <col min="2828" max="3072" width="9.375" style="17"/>
    <col min="3073" max="3073" width="52.625" style="17" customWidth="1"/>
    <col min="3074" max="3074" width="8.625" style="17" customWidth="1"/>
    <col min="3075" max="3075" width="1" style="17" customWidth="1"/>
    <col min="3076" max="3076" width="13.625" style="17" customWidth="1"/>
    <col min="3077" max="3077" width="1" style="17" customWidth="1"/>
    <col min="3078" max="3078" width="13.625" style="17" customWidth="1"/>
    <col min="3079" max="3079" width="1" style="17" customWidth="1"/>
    <col min="3080" max="3080" width="13.625" style="17" customWidth="1"/>
    <col min="3081" max="3081" width="1" style="17" customWidth="1"/>
    <col min="3082" max="3082" width="13.625" style="17" customWidth="1"/>
    <col min="3083" max="3083" width="12.5" style="17" customWidth="1"/>
    <col min="3084" max="3328" width="9.375" style="17"/>
    <col min="3329" max="3329" width="52.625" style="17" customWidth="1"/>
    <col min="3330" max="3330" width="8.625" style="17" customWidth="1"/>
    <col min="3331" max="3331" width="1" style="17" customWidth="1"/>
    <col min="3332" max="3332" width="13.625" style="17" customWidth="1"/>
    <col min="3333" max="3333" width="1" style="17" customWidth="1"/>
    <col min="3334" max="3334" width="13.625" style="17" customWidth="1"/>
    <col min="3335" max="3335" width="1" style="17" customWidth="1"/>
    <col min="3336" max="3336" width="13.625" style="17" customWidth="1"/>
    <col min="3337" max="3337" width="1" style="17" customWidth="1"/>
    <col min="3338" max="3338" width="13.625" style="17" customWidth="1"/>
    <col min="3339" max="3339" width="12.5" style="17" customWidth="1"/>
    <col min="3340" max="3584" width="9.375" style="17"/>
    <col min="3585" max="3585" width="52.625" style="17" customWidth="1"/>
    <col min="3586" max="3586" width="8.625" style="17" customWidth="1"/>
    <col min="3587" max="3587" width="1" style="17" customWidth="1"/>
    <col min="3588" max="3588" width="13.625" style="17" customWidth="1"/>
    <col min="3589" max="3589" width="1" style="17" customWidth="1"/>
    <col min="3590" max="3590" width="13.625" style="17" customWidth="1"/>
    <col min="3591" max="3591" width="1" style="17" customWidth="1"/>
    <col min="3592" max="3592" width="13.625" style="17" customWidth="1"/>
    <col min="3593" max="3593" width="1" style="17" customWidth="1"/>
    <col min="3594" max="3594" width="13.625" style="17" customWidth="1"/>
    <col min="3595" max="3595" width="12.5" style="17" customWidth="1"/>
    <col min="3596" max="3840" width="9.375" style="17"/>
    <col min="3841" max="3841" width="52.625" style="17" customWidth="1"/>
    <col min="3842" max="3842" width="8.625" style="17" customWidth="1"/>
    <col min="3843" max="3843" width="1" style="17" customWidth="1"/>
    <col min="3844" max="3844" width="13.625" style="17" customWidth="1"/>
    <col min="3845" max="3845" width="1" style="17" customWidth="1"/>
    <col min="3846" max="3846" width="13.625" style="17" customWidth="1"/>
    <col min="3847" max="3847" width="1" style="17" customWidth="1"/>
    <col min="3848" max="3848" width="13.625" style="17" customWidth="1"/>
    <col min="3849" max="3849" width="1" style="17" customWidth="1"/>
    <col min="3850" max="3850" width="13.625" style="17" customWidth="1"/>
    <col min="3851" max="3851" width="12.5" style="17" customWidth="1"/>
    <col min="3852" max="4096" width="9.375" style="17"/>
    <col min="4097" max="4097" width="52.625" style="17" customWidth="1"/>
    <col min="4098" max="4098" width="8.625" style="17" customWidth="1"/>
    <col min="4099" max="4099" width="1" style="17" customWidth="1"/>
    <col min="4100" max="4100" width="13.625" style="17" customWidth="1"/>
    <col min="4101" max="4101" width="1" style="17" customWidth="1"/>
    <col min="4102" max="4102" width="13.625" style="17" customWidth="1"/>
    <col min="4103" max="4103" width="1" style="17" customWidth="1"/>
    <col min="4104" max="4104" width="13.625" style="17" customWidth="1"/>
    <col min="4105" max="4105" width="1" style="17" customWidth="1"/>
    <col min="4106" max="4106" width="13.625" style="17" customWidth="1"/>
    <col min="4107" max="4107" width="12.5" style="17" customWidth="1"/>
    <col min="4108" max="4352" width="9.375" style="17"/>
    <col min="4353" max="4353" width="52.625" style="17" customWidth="1"/>
    <col min="4354" max="4354" width="8.625" style="17" customWidth="1"/>
    <col min="4355" max="4355" width="1" style="17" customWidth="1"/>
    <col min="4356" max="4356" width="13.625" style="17" customWidth="1"/>
    <col min="4357" max="4357" width="1" style="17" customWidth="1"/>
    <col min="4358" max="4358" width="13.625" style="17" customWidth="1"/>
    <col min="4359" max="4359" width="1" style="17" customWidth="1"/>
    <col min="4360" max="4360" width="13.625" style="17" customWidth="1"/>
    <col min="4361" max="4361" width="1" style="17" customWidth="1"/>
    <col min="4362" max="4362" width="13.625" style="17" customWidth="1"/>
    <col min="4363" max="4363" width="12.5" style="17" customWidth="1"/>
    <col min="4364" max="4608" width="9.375" style="17"/>
    <col min="4609" max="4609" width="52.625" style="17" customWidth="1"/>
    <col min="4610" max="4610" width="8.625" style="17" customWidth="1"/>
    <col min="4611" max="4611" width="1" style="17" customWidth="1"/>
    <col min="4612" max="4612" width="13.625" style="17" customWidth="1"/>
    <col min="4613" max="4613" width="1" style="17" customWidth="1"/>
    <col min="4614" max="4614" width="13.625" style="17" customWidth="1"/>
    <col min="4615" max="4615" width="1" style="17" customWidth="1"/>
    <col min="4616" max="4616" width="13.625" style="17" customWidth="1"/>
    <col min="4617" max="4617" width="1" style="17" customWidth="1"/>
    <col min="4618" max="4618" width="13.625" style="17" customWidth="1"/>
    <col min="4619" max="4619" width="12.5" style="17" customWidth="1"/>
    <col min="4620" max="4864" width="9.375" style="17"/>
    <col min="4865" max="4865" width="52.625" style="17" customWidth="1"/>
    <col min="4866" max="4866" width="8.625" style="17" customWidth="1"/>
    <col min="4867" max="4867" width="1" style="17" customWidth="1"/>
    <col min="4868" max="4868" width="13.625" style="17" customWidth="1"/>
    <col min="4869" max="4869" width="1" style="17" customWidth="1"/>
    <col min="4870" max="4870" width="13.625" style="17" customWidth="1"/>
    <col min="4871" max="4871" width="1" style="17" customWidth="1"/>
    <col min="4872" max="4872" width="13.625" style="17" customWidth="1"/>
    <col min="4873" max="4873" width="1" style="17" customWidth="1"/>
    <col min="4874" max="4874" width="13.625" style="17" customWidth="1"/>
    <col min="4875" max="4875" width="12.5" style="17" customWidth="1"/>
    <col min="4876" max="5120" width="9.375" style="17"/>
    <col min="5121" max="5121" width="52.625" style="17" customWidth="1"/>
    <col min="5122" max="5122" width="8.625" style="17" customWidth="1"/>
    <col min="5123" max="5123" width="1" style="17" customWidth="1"/>
    <col min="5124" max="5124" width="13.625" style="17" customWidth="1"/>
    <col min="5125" max="5125" width="1" style="17" customWidth="1"/>
    <col min="5126" max="5126" width="13.625" style="17" customWidth="1"/>
    <col min="5127" max="5127" width="1" style="17" customWidth="1"/>
    <col min="5128" max="5128" width="13.625" style="17" customWidth="1"/>
    <col min="5129" max="5129" width="1" style="17" customWidth="1"/>
    <col min="5130" max="5130" width="13.625" style="17" customWidth="1"/>
    <col min="5131" max="5131" width="12.5" style="17" customWidth="1"/>
    <col min="5132" max="5376" width="9.375" style="17"/>
    <col min="5377" max="5377" width="52.625" style="17" customWidth="1"/>
    <col min="5378" max="5378" width="8.625" style="17" customWidth="1"/>
    <col min="5379" max="5379" width="1" style="17" customWidth="1"/>
    <col min="5380" max="5380" width="13.625" style="17" customWidth="1"/>
    <col min="5381" max="5381" width="1" style="17" customWidth="1"/>
    <col min="5382" max="5382" width="13.625" style="17" customWidth="1"/>
    <col min="5383" max="5383" width="1" style="17" customWidth="1"/>
    <col min="5384" max="5384" width="13.625" style="17" customWidth="1"/>
    <col min="5385" max="5385" width="1" style="17" customWidth="1"/>
    <col min="5386" max="5386" width="13.625" style="17" customWidth="1"/>
    <col min="5387" max="5387" width="12.5" style="17" customWidth="1"/>
    <col min="5388" max="5632" width="9.375" style="17"/>
    <col min="5633" max="5633" width="52.625" style="17" customWidth="1"/>
    <col min="5634" max="5634" width="8.625" style="17" customWidth="1"/>
    <col min="5635" max="5635" width="1" style="17" customWidth="1"/>
    <col min="5636" max="5636" width="13.625" style="17" customWidth="1"/>
    <col min="5637" max="5637" width="1" style="17" customWidth="1"/>
    <col min="5638" max="5638" width="13.625" style="17" customWidth="1"/>
    <col min="5639" max="5639" width="1" style="17" customWidth="1"/>
    <col min="5640" max="5640" width="13.625" style="17" customWidth="1"/>
    <col min="5641" max="5641" width="1" style="17" customWidth="1"/>
    <col min="5642" max="5642" width="13.625" style="17" customWidth="1"/>
    <col min="5643" max="5643" width="12.5" style="17" customWidth="1"/>
    <col min="5644" max="5888" width="9.375" style="17"/>
    <col min="5889" max="5889" width="52.625" style="17" customWidth="1"/>
    <col min="5890" max="5890" width="8.625" style="17" customWidth="1"/>
    <col min="5891" max="5891" width="1" style="17" customWidth="1"/>
    <col min="5892" max="5892" width="13.625" style="17" customWidth="1"/>
    <col min="5893" max="5893" width="1" style="17" customWidth="1"/>
    <col min="5894" max="5894" width="13.625" style="17" customWidth="1"/>
    <col min="5895" max="5895" width="1" style="17" customWidth="1"/>
    <col min="5896" max="5896" width="13.625" style="17" customWidth="1"/>
    <col min="5897" max="5897" width="1" style="17" customWidth="1"/>
    <col min="5898" max="5898" width="13.625" style="17" customWidth="1"/>
    <col min="5899" max="5899" width="12.5" style="17" customWidth="1"/>
    <col min="5900" max="6144" width="9.375" style="17"/>
    <col min="6145" max="6145" width="52.625" style="17" customWidth="1"/>
    <col min="6146" max="6146" width="8.625" style="17" customWidth="1"/>
    <col min="6147" max="6147" width="1" style="17" customWidth="1"/>
    <col min="6148" max="6148" width="13.625" style="17" customWidth="1"/>
    <col min="6149" max="6149" width="1" style="17" customWidth="1"/>
    <col min="6150" max="6150" width="13.625" style="17" customWidth="1"/>
    <col min="6151" max="6151" width="1" style="17" customWidth="1"/>
    <col min="6152" max="6152" width="13.625" style="17" customWidth="1"/>
    <col min="6153" max="6153" width="1" style="17" customWidth="1"/>
    <col min="6154" max="6154" width="13.625" style="17" customWidth="1"/>
    <col min="6155" max="6155" width="12.5" style="17" customWidth="1"/>
    <col min="6156" max="6400" width="9.375" style="17"/>
    <col min="6401" max="6401" width="52.625" style="17" customWidth="1"/>
    <col min="6402" max="6402" width="8.625" style="17" customWidth="1"/>
    <col min="6403" max="6403" width="1" style="17" customWidth="1"/>
    <col min="6404" max="6404" width="13.625" style="17" customWidth="1"/>
    <col min="6405" max="6405" width="1" style="17" customWidth="1"/>
    <col min="6406" max="6406" width="13.625" style="17" customWidth="1"/>
    <col min="6407" max="6407" width="1" style="17" customWidth="1"/>
    <col min="6408" max="6408" width="13.625" style="17" customWidth="1"/>
    <col min="6409" max="6409" width="1" style="17" customWidth="1"/>
    <col min="6410" max="6410" width="13.625" style="17" customWidth="1"/>
    <col min="6411" max="6411" width="12.5" style="17" customWidth="1"/>
    <col min="6412" max="6656" width="9.375" style="17"/>
    <col min="6657" max="6657" width="52.625" style="17" customWidth="1"/>
    <col min="6658" max="6658" width="8.625" style="17" customWidth="1"/>
    <col min="6659" max="6659" width="1" style="17" customWidth="1"/>
    <col min="6660" max="6660" width="13.625" style="17" customWidth="1"/>
    <col min="6661" max="6661" width="1" style="17" customWidth="1"/>
    <col min="6662" max="6662" width="13.625" style="17" customWidth="1"/>
    <col min="6663" max="6663" width="1" style="17" customWidth="1"/>
    <col min="6664" max="6664" width="13.625" style="17" customWidth="1"/>
    <col min="6665" max="6665" width="1" style="17" customWidth="1"/>
    <col min="6666" max="6666" width="13.625" style="17" customWidth="1"/>
    <col min="6667" max="6667" width="12.5" style="17" customWidth="1"/>
    <col min="6668" max="6912" width="9.375" style="17"/>
    <col min="6913" max="6913" width="52.625" style="17" customWidth="1"/>
    <col min="6914" max="6914" width="8.625" style="17" customWidth="1"/>
    <col min="6915" max="6915" width="1" style="17" customWidth="1"/>
    <col min="6916" max="6916" width="13.625" style="17" customWidth="1"/>
    <col min="6917" max="6917" width="1" style="17" customWidth="1"/>
    <col min="6918" max="6918" width="13.625" style="17" customWidth="1"/>
    <col min="6919" max="6919" width="1" style="17" customWidth="1"/>
    <col min="6920" max="6920" width="13.625" style="17" customWidth="1"/>
    <col min="6921" max="6921" width="1" style="17" customWidth="1"/>
    <col min="6922" max="6922" width="13.625" style="17" customWidth="1"/>
    <col min="6923" max="6923" width="12.5" style="17" customWidth="1"/>
    <col min="6924" max="7168" width="9.375" style="17"/>
    <col min="7169" max="7169" width="52.625" style="17" customWidth="1"/>
    <col min="7170" max="7170" width="8.625" style="17" customWidth="1"/>
    <col min="7171" max="7171" width="1" style="17" customWidth="1"/>
    <col min="7172" max="7172" width="13.625" style="17" customWidth="1"/>
    <col min="7173" max="7173" width="1" style="17" customWidth="1"/>
    <col min="7174" max="7174" width="13.625" style="17" customWidth="1"/>
    <col min="7175" max="7175" width="1" style="17" customWidth="1"/>
    <col min="7176" max="7176" width="13.625" style="17" customWidth="1"/>
    <col min="7177" max="7177" width="1" style="17" customWidth="1"/>
    <col min="7178" max="7178" width="13.625" style="17" customWidth="1"/>
    <col min="7179" max="7179" width="12.5" style="17" customWidth="1"/>
    <col min="7180" max="7424" width="9.375" style="17"/>
    <col min="7425" max="7425" width="52.625" style="17" customWidth="1"/>
    <col min="7426" max="7426" width="8.625" style="17" customWidth="1"/>
    <col min="7427" max="7427" width="1" style="17" customWidth="1"/>
    <col min="7428" max="7428" width="13.625" style="17" customWidth="1"/>
    <col min="7429" max="7429" width="1" style="17" customWidth="1"/>
    <col min="7430" max="7430" width="13.625" style="17" customWidth="1"/>
    <col min="7431" max="7431" width="1" style="17" customWidth="1"/>
    <col min="7432" max="7432" width="13.625" style="17" customWidth="1"/>
    <col min="7433" max="7433" width="1" style="17" customWidth="1"/>
    <col min="7434" max="7434" width="13.625" style="17" customWidth="1"/>
    <col min="7435" max="7435" width="12.5" style="17" customWidth="1"/>
    <col min="7436" max="7680" width="9.375" style="17"/>
    <col min="7681" max="7681" width="52.625" style="17" customWidth="1"/>
    <col min="7682" max="7682" width="8.625" style="17" customWidth="1"/>
    <col min="7683" max="7683" width="1" style="17" customWidth="1"/>
    <col min="7684" max="7684" width="13.625" style="17" customWidth="1"/>
    <col min="7685" max="7685" width="1" style="17" customWidth="1"/>
    <col min="7686" max="7686" width="13.625" style="17" customWidth="1"/>
    <col min="7687" max="7687" width="1" style="17" customWidth="1"/>
    <col min="7688" max="7688" width="13.625" style="17" customWidth="1"/>
    <col min="7689" max="7689" width="1" style="17" customWidth="1"/>
    <col min="7690" max="7690" width="13.625" style="17" customWidth="1"/>
    <col min="7691" max="7691" width="12.5" style="17" customWidth="1"/>
    <col min="7692" max="7936" width="9.375" style="17"/>
    <col min="7937" max="7937" width="52.625" style="17" customWidth="1"/>
    <col min="7938" max="7938" width="8.625" style="17" customWidth="1"/>
    <col min="7939" max="7939" width="1" style="17" customWidth="1"/>
    <col min="7940" max="7940" width="13.625" style="17" customWidth="1"/>
    <col min="7941" max="7941" width="1" style="17" customWidth="1"/>
    <col min="7942" max="7942" width="13.625" style="17" customWidth="1"/>
    <col min="7943" max="7943" width="1" style="17" customWidth="1"/>
    <col min="7944" max="7944" width="13.625" style="17" customWidth="1"/>
    <col min="7945" max="7945" width="1" style="17" customWidth="1"/>
    <col min="7946" max="7946" width="13.625" style="17" customWidth="1"/>
    <col min="7947" max="7947" width="12.5" style="17" customWidth="1"/>
    <col min="7948" max="8192" width="9.375" style="17"/>
    <col min="8193" max="8193" width="52.625" style="17" customWidth="1"/>
    <col min="8194" max="8194" width="8.625" style="17" customWidth="1"/>
    <col min="8195" max="8195" width="1" style="17" customWidth="1"/>
    <col min="8196" max="8196" width="13.625" style="17" customWidth="1"/>
    <col min="8197" max="8197" width="1" style="17" customWidth="1"/>
    <col min="8198" max="8198" width="13.625" style="17" customWidth="1"/>
    <col min="8199" max="8199" width="1" style="17" customWidth="1"/>
    <col min="8200" max="8200" width="13.625" style="17" customWidth="1"/>
    <col min="8201" max="8201" width="1" style="17" customWidth="1"/>
    <col min="8202" max="8202" width="13.625" style="17" customWidth="1"/>
    <col min="8203" max="8203" width="12.5" style="17" customWidth="1"/>
    <col min="8204" max="8448" width="9.375" style="17"/>
    <col min="8449" max="8449" width="52.625" style="17" customWidth="1"/>
    <col min="8450" max="8450" width="8.625" style="17" customWidth="1"/>
    <col min="8451" max="8451" width="1" style="17" customWidth="1"/>
    <col min="8452" max="8452" width="13.625" style="17" customWidth="1"/>
    <col min="8453" max="8453" width="1" style="17" customWidth="1"/>
    <col min="8454" max="8454" width="13.625" style="17" customWidth="1"/>
    <col min="8455" max="8455" width="1" style="17" customWidth="1"/>
    <col min="8456" max="8456" width="13.625" style="17" customWidth="1"/>
    <col min="8457" max="8457" width="1" style="17" customWidth="1"/>
    <col min="8458" max="8458" width="13.625" style="17" customWidth="1"/>
    <col min="8459" max="8459" width="12.5" style="17" customWidth="1"/>
    <col min="8460" max="8704" width="9.375" style="17"/>
    <col min="8705" max="8705" width="52.625" style="17" customWidth="1"/>
    <col min="8706" max="8706" width="8.625" style="17" customWidth="1"/>
    <col min="8707" max="8707" width="1" style="17" customWidth="1"/>
    <col min="8708" max="8708" width="13.625" style="17" customWidth="1"/>
    <col min="8709" max="8709" width="1" style="17" customWidth="1"/>
    <col min="8710" max="8710" width="13.625" style="17" customWidth="1"/>
    <col min="8711" max="8711" width="1" style="17" customWidth="1"/>
    <col min="8712" max="8712" width="13.625" style="17" customWidth="1"/>
    <col min="8713" max="8713" width="1" style="17" customWidth="1"/>
    <col min="8714" max="8714" width="13.625" style="17" customWidth="1"/>
    <col min="8715" max="8715" width="12.5" style="17" customWidth="1"/>
    <col min="8716" max="8960" width="9.375" style="17"/>
    <col min="8961" max="8961" width="52.625" style="17" customWidth="1"/>
    <col min="8962" max="8962" width="8.625" style="17" customWidth="1"/>
    <col min="8963" max="8963" width="1" style="17" customWidth="1"/>
    <col min="8964" max="8964" width="13.625" style="17" customWidth="1"/>
    <col min="8965" max="8965" width="1" style="17" customWidth="1"/>
    <col min="8966" max="8966" width="13.625" style="17" customWidth="1"/>
    <col min="8967" max="8967" width="1" style="17" customWidth="1"/>
    <col min="8968" max="8968" width="13.625" style="17" customWidth="1"/>
    <col min="8969" max="8969" width="1" style="17" customWidth="1"/>
    <col min="8970" max="8970" width="13.625" style="17" customWidth="1"/>
    <col min="8971" max="8971" width="12.5" style="17" customWidth="1"/>
    <col min="8972" max="9216" width="9.375" style="17"/>
    <col min="9217" max="9217" width="52.625" style="17" customWidth="1"/>
    <col min="9218" max="9218" width="8.625" style="17" customWidth="1"/>
    <col min="9219" max="9219" width="1" style="17" customWidth="1"/>
    <col min="9220" max="9220" width="13.625" style="17" customWidth="1"/>
    <col min="9221" max="9221" width="1" style="17" customWidth="1"/>
    <col min="9222" max="9222" width="13.625" style="17" customWidth="1"/>
    <col min="9223" max="9223" width="1" style="17" customWidth="1"/>
    <col min="9224" max="9224" width="13.625" style="17" customWidth="1"/>
    <col min="9225" max="9225" width="1" style="17" customWidth="1"/>
    <col min="9226" max="9226" width="13.625" style="17" customWidth="1"/>
    <col min="9227" max="9227" width="12.5" style="17" customWidth="1"/>
    <col min="9228" max="9472" width="9.375" style="17"/>
    <col min="9473" max="9473" width="52.625" style="17" customWidth="1"/>
    <col min="9474" max="9474" width="8.625" style="17" customWidth="1"/>
    <col min="9475" max="9475" width="1" style="17" customWidth="1"/>
    <col min="9476" max="9476" width="13.625" style="17" customWidth="1"/>
    <col min="9477" max="9477" width="1" style="17" customWidth="1"/>
    <col min="9478" max="9478" width="13.625" style="17" customWidth="1"/>
    <col min="9479" max="9479" width="1" style="17" customWidth="1"/>
    <col min="9480" max="9480" width="13.625" style="17" customWidth="1"/>
    <col min="9481" max="9481" width="1" style="17" customWidth="1"/>
    <col min="9482" max="9482" width="13.625" style="17" customWidth="1"/>
    <col min="9483" max="9483" width="12.5" style="17" customWidth="1"/>
    <col min="9484" max="9728" width="9.375" style="17"/>
    <col min="9729" max="9729" width="52.625" style="17" customWidth="1"/>
    <col min="9730" max="9730" width="8.625" style="17" customWidth="1"/>
    <col min="9731" max="9731" width="1" style="17" customWidth="1"/>
    <col min="9732" max="9732" width="13.625" style="17" customWidth="1"/>
    <col min="9733" max="9733" width="1" style="17" customWidth="1"/>
    <col min="9734" max="9734" width="13.625" style="17" customWidth="1"/>
    <col min="9735" max="9735" width="1" style="17" customWidth="1"/>
    <col min="9736" max="9736" width="13.625" style="17" customWidth="1"/>
    <col min="9737" max="9737" width="1" style="17" customWidth="1"/>
    <col min="9738" max="9738" width="13.625" style="17" customWidth="1"/>
    <col min="9739" max="9739" width="12.5" style="17" customWidth="1"/>
    <col min="9740" max="9984" width="9.375" style="17"/>
    <col min="9985" max="9985" width="52.625" style="17" customWidth="1"/>
    <col min="9986" max="9986" width="8.625" style="17" customWidth="1"/>
    <col min="9987" max="9987" width="1" style="17" customWidth="1"/>
    <col min="9988" max="9988" width="13.625" style="17" customWidth="1"/>
    <col min="9989" max="9989" width="1" style="17" customWidth="1"/>
    <col min="9990" max="9990" width="13.625" style="17" customWidth="1"/>
    <col min="9991" max="9991" width="1" style="17" customWidth="1"/>
    <col min="9992" max="9992" width="13.625" style="17" customWidth="1"/>
    <col min="9993" max="9993" width="1" style="17" customWidth="1"/>
    <col min="9994" max="9994" width="13.625" style="17" customWidth="1"/>
    <col min="9995" max="9995" width="12.5" style="17" customWidth="1"/>
    <col min="9996" max="10240" width="9.375" style="17"/>
    <col min="10241" max="10241" width="52.625" style="17" customWidth="1"/>
    <col min="10242" max="10242" width="8.625" style="17" customWidth="1"/>
    <col min="10243" max="10243" width="1" style="17" customWidth="1"/>
    <col min="10244" max="10244" width="13.625" style="17" customWidth="1"/>
    <col min="10245" max="10245" width="1" style="17" customWidth="1"/>
    <col min="10246" max="10246" width="13.625" style="17" customWidth="1"/>
    <col min="10247" max="10247" width="1" style="17" customWidth="1"/>
    <col min="10248" max="10248" width="13.625" style="17" customWidth="1"/>
    <col min="10249" max="10249" width="1" style="17" customWidth="1"/>
    <col min="10250" max="10250" width="13.625" style="17" customWidth="1"/>
    <col min="10251" max="10251" width="12.5" style="17" customWidth="1"/>
    <col min="10252" max="10496" width="9.375" style="17"/>
    <col min="10497" max="10497" width="52.625" style="17" customWidth="1"/>
    <col min="10498" max="10498" width="8.625" style="17" customWidth="1"/>
    <col min="10499" max="10499" width="1" style="17" customWidth="1"/>
    <col min="10500" max="10500" width="13.625" style="17" customWidth="1"/>
    <col min="10501" max="10501" width="1" style="17" customWidth="1"/>
    <col min="10502" max="10502" width="13.625" style="17" customWidth="1"/>
    <col min="10503" max="10503" width="1" style="17" customWidth="1"/>
    <col min="10504" max="10504" width="13.625" style="17" customWidth="1"/>
    <col min="10505" max="10505" width="1" style="17" customWidth="1"/>
    <col min="10506" max="10506" width="13.625" style="17" customWidth="1"/>
    <col min="10507" max="10507" width="12.5" style="17" customWidth="1"/>
    <col min="10508" max="10752" width="9.375" style="17"/>
    <col min="10753" max="10753" width="52.625" style="17" customWidth="1"/>
    <col min="10754" max="10754" width="8.625" style="17" customWidth="1"/>
    <col min="10755" max="10755" width="1" style="17" customWidth="1"/>
    <col min="10756" max="10756" width="13.625" style="17" customWidth="1"/>
    <col min="10757" max="10757" width="1" style="17" customWidth="1"/>
    <col min="10758" max="10758" width="13.625" style="17" customWidth="1"/>
    <col min="10759" max="10759" width="1" style="17" customWidth="1"/>
    <col min="10760" max="10760" width="13.625" style="17" customWidth="1"/>
    <col min="10761" max="10761" width="1" style="17" customWidth="1"/>
    <col min="10762" max="10762" width="13.625" style="17" customWidth="1"/>
    <col min="10763" max="10763" width="12.5" style="17" customWidth="1"/>
    <col min="10764" max="11008" width="9.375" style="17"/>
    <col min="11009" max="11009" width="52.625" style="17" customWidth="1"/>
    <col min="11010" max="11010" width="8.625" style="17" customWidth="1"/>
    <col min="11011" max="11011" width="1" style="17" customWidth="1"/>
    <col min="11012" max="11012" width="13.625" style="17" customWidth="1"/>
    <col min="11013" max="11013" width="1" style="17" customWidth="1"/>
    <col min="11014" max="11014" width="13.625" style="17" customWidth="1"/>
    <col min="11015" max="11015" width="1" style="17" customWidth="1"/>
    <col min="11016" max="11016" width="13.625" style="17" customWidth="1"/>
    <col min="11017" max="11017" width="1" style="17" customWidth="1"/>
    <col min="11018" max="11018" width="13.625" style="17" customWidth="1"/>
    <col min="11019" max="11019" width="12.5" style="17" customWidth="1"/>
    <col min="11020" max="11264" width="9.375" style="17"/>
    <col min="11265" max="11265" width="52.625" style="17" customWidth="1"/>
    <col min="11266" max="11266" width="8.625" style="17" customWidth="1"/>
    <col min="11267" max="11267" width="1" style="17" customWidth="1"/>
    <col min="11268" max="11268" width="13.625" style="17" customWidth="1"/>
    <col min="11269" max="11269" width="1" style="17" customWidth="1"/>
    <col min="11270" max="11270" width="13.625" style="17" customWidth="1"/>
    <col min="11271" max="11271" width="1" style="17" customWidth="1"/>
    <col min="11272" max="11272" width="13.625" style="17" customWidth="1"/>
    <col min="11273" max="11273" width="1" style="17" customWidth="1"/>
    <col min="11274" max="11274" width="13.625" style="17" customWidth="1"/>
    <col min="11275" max="11275" width="12.5" style="17" customWidth="1"/>
    <col min="11276" max="11520" width="9.375" style="17"/>
    <col min="11521" max="11521" width="52.625" style="17" customWidth="1"/>
    <col min="11522" max="11522" width="8.625" style="17" customWidth="1"/>
    <col min="11523" max="11523" width="1" style="17" customWidth="1"/>
    <col min="11524" max="11524" width="13.625" style="17" customWidth="1"/>
    <col min="11525" max="11525" width="1" style="17" customWidth="1"/>
    <col min="11526" max="11526" width="13.625" style="17" customWidth="1"/>
    <col min="11527" max="11527" width="1" style="17" customWidth="1"/>
    <col min="11528" max="11528" width="13.625" style="17" customWidth="1"/>
    <col min="11529" max="11529" width="1" style="17" customWidth="1"/>
    <col min="11530" max="11530" width="13.625" style="17" customWidth="1"/>
    <col min="11531" max="11531" width="12.5" style="17" customWidth="1"/>
    <col min="11532" max="11776" width="9.375" style="17"/>
    <col min="11777" max="11777" width="52.625" style="17" customWidth="1"/>
    <col min="11778" max="11778" width="8.625" style="17" customWidth="1"/>
    <col min="11779" max="11779" width="1" style="17" customWidth="1"/>
    <col min="11780" max="11780" width="13.625" style="17" customWidth="1"/>
    <col min="11781" max="11781" width="1" style="17" customWidth="1"/>
    <col min="11782" max="11782" width="13.625" style="17" customWidth="1"/>
    <col min="11783" max="11783" width="1" style="17" customWidth="1"/>
    <col min="11784" max="11784" width="13.625" style="17" customWidth="1"/>
    <col min="11785" max="11785" width="1" style="17" customWidth="1"/>
    <col min="11786" max="11786" width="13.625" style="17" customWidth="1"/>
    <col min="11787" max="11787" width="12.5" style="17" customWidth="1"/>
    <col min="11788" max="12032" width="9.375" style="17"/>
    <col min="12033" max="12033" width="52.625" style="17" customWidth="1"/>
    <col min="12034" max="12034" width="8.625" style="17" customWidth="1"/>
    <col min="12035" max="12035" width="1" style="17" customWidth="1"/>
    <col min="12036" max="12036" width="13.625" style="17" customWidth="1"/>
    <col min="12037" max="12037" width="1" style="17" customWidth="1"/>
    <col min="12038" max="12038" width="13.625" style="17" customWidth="1"/>
    <col min="12039" max="12039" width="1" style="17" customWidth="1"/>
    <col min="12040" max="12040" width="13.625" style="17" customWidth="1"/>
    <col min="12041" max="12041" width="1" style="17" customWidth="1"/>
    <col min="12042" max="12042" width="13.625" style="17" customWidth="1"/>
    <col min="12043" max="12043" width="12.5" style="17" customWidth="1"/>
    <col min="12044" max="12288" width="9.375" style="17"/>
    <col min="12289" max="12289" width="52.625" style="17" customWidth="1"/>
    <col min="12290" max="12290" width="8.625" style="17" customWidth="1"/>
    <col min="12291" max="12291" width="1" style="17" customWidth="1"/>
    <col min="12292" max="12292" width="13.625" style="17" customWidth="1"/>
    <col min="12293" max="12293" width="1" style="17" customWidth="1"/>
    <col min="12294" max="12294" width="13.625" style="17" customWidth="1"/>
    <col min="12295" max="12295" width="1" style="17" customWidth="1"/>
    <col min="12296" max="12296" width="13.625" style="17" customWidth="1"/>
    <col min="12297" max="12297" width="1" style="17" customWidth="1"/>
    <col min="12298" max="12298" width="13.625" style="17" customWidth="1"/>
    <col min="12299" max="12299" width="12.5" style="17" customWidth="1"/>
    <col min="12300" max="12544" width="9.375" style="17"/>
    <col min="12545" max="12545" width="52.625" style="17" customWidth="1"/>
    <col min="12546" max="12546" width="8.625" style="17" customWidth="1"/>
    <col min="12547" max="12547" width="1" style="17" customWidth="1"/>
    <col min="12548" max="12548" width="13.625" style="17" customWidth="1"/>
    <col min="12549" max="12549" width="1" style="17" customWidth="1"/>
    <col min="12550" max="12550" width="13.625" style="17" customWidth="1"/>
    <col min="12551" max="12551" width="1" style="17" customWidth="1"/>
    <col min="12552" max="12552" width="13.625" style="17" customWidth="1"/>
    <col min="12553" max="12553" width="1" style="17" customWidth="1"/>
    <col min="12554" max="12554" width="13.625" style="17" customWidth="1"/>
    <col min="12555" max="12555" width="12.5" style="17" customWidth="1"/>
    <col min="12556" max="12800" width="9.375" style="17"/>
    <col min="12801" max="12801" width="52.625" style="17" customWidth="1"/>
    <col min="12802" max="12802" width="8.625" style="17" customWidth="1"/>
    <col min="12803" max="12803" width="1" style="17" customWidth="1"/>
    <col min="12804" max="12804" width="13.625" style="17" customWidth="1"/>
    <col min="12805" max="12805" width="1" style="17" customWidth="1"/>
    <col min="12806" max="12806" width="13.625" style="17" customWidth="1"/>
    <col min="12807" max="12807" width="1" style="17" customWidth="1"/>
    <col min="12808" max="12808" width="13.625" style="17" customWidth="1"/>
    <col min="12809" max="12809" width="1" style="17" customWidth="1"/>
    <col min="12810" max="12810" width="13.625" style="17" customWidth="1"/>
    <col min="12811" max="12811" width="12.5" style="17" customWidth="1"/>
    <col min="12812" max="13056" width="9.375" style="17"/>
    <col min="13057" max="13057" width="52.625" style="17" customWidth="1"/>
    <col min="13058" max="13058" width="8.625" style="17" customWidth="1"/>
    <col min="13059" max="13059" width="1" style="17" customWidth="1"/>
    <col min="13060" max="13060" width="13.625" style="17" customWidth="1"/>
    <col min="13061" max="13061" width="1" style="17" customWidth="1"/>
    <col min="13062" max="13062" width="13.625" style="17" customWidth="1"/>
    <col min="13063" max="13063" width="1" style="17" customWidth="1"/>
    <col min="13064" max="13064" width="13.625" style="17" customWidth="1"/>
    <col min="13065" max="13065" width="1" style="17" customWidth="1"/>
    <col min="13066" max="13066" width="13.625" style="17" customWidth="1"/>
    <col min="13067" max="13067" width="12.5" style="17" customWidth="1"/>
    <col min="13068" max="13312" width="9.375" style="17"/>
    <col min="13313" max="13313" width="52.625" style="17" customWidth="1"/>
    <col min="13314" max="13314" width="8.625" style="17" customWidth="1"/>
    <col min="13315" max="13315" width="1" style="17" customWidth="1"/>
    <col min="13316" max="13316" width="13.625" style="17" customWidth="1"/>
    <col min="13317" max="13317" width="1" style="17" customWidth="1"/>
    <col min="13318" max="13318" width="13.625" style="17" customWidth="1"/>
    <col min="13319" max="13319" width="1" style="17" customWidth="1"/>
    <col min="13320" max="13320" width="13.625" style="17" customWidth="1"/>
    <col min="13321" max="13321" width="1" style="17" customWidth="1"/>
    <col min="13322" max="13322" width="13.625" style="17" customWidth="1"/>
    <col min="13323" max="13323" width="12.5" style="17" customWidth="1"/>
    <col min="13324" max="13568" width="9.375" style="17"/>
    <col min="13569" max="13569" width="52.625" style="17" customWidth="1"/>
    <col min="13570" max="13570" width="8.625" style="17" customWidth="1"/>
    <col min="13571" max="13571" width="1" style="17" customWidth="1"/>
    <col min="13572" max="13572" width="13.625" style="17" customWidth="1"/>
    <col min="13573" max="13573" width="1" style="17" customWidth="1"/>
    <col min="13574" max="13574" width="13.625" style="17" customWidth="1"/>
    <col min="13575" max="13575" width="1" style="17" customWidth="1"/>
    <col min="13576" max="13576" width="13.625" style="17" customWidth="1"/>
    <col min="13577" max="13577" width="1" style="17" customWidth="1"/>
    <col min="13578" max="13578" width="13.625" style="17" customWidth="1"/>
    <col min="13579" max="13579" width="12.5" style="17" customWidth="1"/>
    <col min="13580" max="13824" width="9.375" style="17"/>
    <col min="13825" max="13825" width="52.625" style="17" customWidth="1"/>
    <col min="13826" max="13826" width="8.625" style="17" customWidth="1"/>
    <col min="13827" max="13827" width="1" style="17" customWidth="1"/>
    <col min="13828" max="13828" width="13.625" style="17" customWidth="1"/>
    <col min="13829" max="13829" width="1" style="17" customWidth="1"/>
    <col min="13830" max="13830" width="13.625" style="17" customWidth="1"/>
    <col min="13831" max="13831" width="1" style="17" customWidth="1"/>
    <col min="13832" max="13832" width="13.625" style="17" customWidth="1"/>
    <col min="13833" max="13833" width="1" style="17" customWidth="1"/>
    <col min="13834" max="13834" width="13.625" style="17" customWidth="1"/>
    <col min="13835" max="13835" width="12.5" style="17" customWidth="1"/>
    <col min="13836" max="14080" width="9.375" style="17"/>
    <col min="14081" max="14081" width="52.625" style="17" customWidth="1"/>
    <col min="14082" max="14082" width="8.625" style="17" customWidth="1"/>
    <col min="14083" max="14083" width="1" style="17" customWidth="1"/>
    <col min="14084" max="14084" width="13.625" style="17" customWidth="1"/>
    <col min="14085" max="14085" width="1" style="17" customWidth="1"/>
    <col min="14086" max="14086" width="13.625" style="17" customWidth="1"/>
    <col min="14087" max="14087" width="1" style="17" customWidth="1"/>
    <col min="14088" max="14088" width="13.625" style="17" customWidth="1"/>
    <col min="14089" max="14089" width="1" style="17" customWidth="1"/>
    <col min="14090" max="14090" width="13.625" style="17" customWidth="1"/>
    <col min="14091" max="14091" width="12.5" style="17" customWidth="1"/>
    <col min="14092" max="14336" width="9.375" style="17"/>
    <col min="14337" max="14337" width="52.625" style="17" customWidth="1"/>
    <col min="14338" max="14338" width="8.625" style="17" customWidth="1"/>
    <col min="14339" max="14339" width="1" style="17" customWidth="1"/>
    <col min="14340" max="14340" width="13.625" style="17" customWidth="1"/>
    <col min="14341" max="14341" width="1" style="17" customWidth="1"/>
    <col min="14342" max="14342" width="13.625" style="17" customWidth="1"/>
    <col min="14343" max="14343" width="1" style="17" customWidth="1"/>
    <col min="14344" max="14344" width="13.625" style="17" customWidth="1"/>
    <col min="14345" max="14345" width="1" style="17" customWidth="1"/>
    <col min="14346" max="14346" width="13.625" style="17" customWidth="1"/>
    <col min="14347" max="14347" width="12.5" style="17" customWidth="1"/>
    <col min="14348" max="14592" width="9.375" style="17"/>
    <col min="14593" max="14593" width="52.625" style="17" customWidth="1"/>
    <col min="14594" max="14594" width="8.625" style="17" customWidth="1"/>
    <col min="14595" max="14595" width="1" style="17" customWidth="1"/>
    <col min="14596" max="14596" width="13.625" style="17" customWidth="1"/>
    <col min="14597" max="14597" width="1" style="17" customWidth="1"/>
    <col min="14598" max="14598" width="13.625" style="17" customWidth="1"/>
    <col min="14599" max="14599" width="1" style="17" customWidth="1"/>
    <col min="14600" max="14600" width="13.625" style="17" customWidth="1"/>
    <col min="14601" max="14601" width="1" style="17" customWidth="1"/>
    <col min="14602" max="14602" width="13.625" style="17" customWidth="1"/>
    <col min="14603" max="14603" width="12.5" style="17" customWidth="1"/>
    <col min="14604" max="14848" width="9.375" style="17"/>
    <col min="14849" max="14849" width="52.625" style="17" customWidth="1"/>
    <col min="14850" max="14850" width="8.625" style="17" customWidth="1"/>
    <col min="14851" max="14851" width="1" style="17" customWidth="1"/>
    <col min="14852" max="14852" width="13.625" style="17" customWidth="1"/>
    <col min="14853" max="14853" width="1" style="17" customWidth="1"/>
    <col min="14854" max="14854" width="13.625" style="17" customWidth="1"/>
    <col min="14855" max="14855" width="1" style="17" customWidth="1"/>
    <col min="14856" max="14856" width="13.625" style="17" customWidth="1"/>
    <col min="14857" max="14857" width="1" style="17" customWidth="1"/>
    <col min="14858" max="14858" width="13.625" style="17" customWidth="1"/>
    <col min="14859" max="14859" width="12.5" style="17" customWidth="1"/>
    <col min="14860" max="15104" width="9.375" style="17"/>
    <col min="15105" max="15105" width="52.625" style="17" customWidth="1"/>
    <col min="15106" max="15106" width="8.625" style="17" customWidth="1"/>
    <col min="15107" max="15107" width="1" style="17" customWidth="1"/>
    <col min="15108" max="15108" width="13.625" style="17" customWidth="1"/>
    <col min="15109" max="15109" width="1" style="17" customWidth="1"/>
    <col min="15110" max="15110" width="13.625" style="17" customWidth="1"/>
    <col min="15111" max="15111" width="1" style="17" customWidth="1"/>
    <col min="15112" max="15112" width="13.625" style="17" customWidth="1"/>
    <col min="15113" max="15113" width="1" style="17" customWidth="1"/>
    <col min="15114" max="15114" width="13.625" style="17" customWidth="1"/>
    <col min="15115" max="15115" width="12.5" style="17" customWidth="1"/>
    <col min="15116" max="15360" width="9.375" style="17"/>
    <col min="15361" max="15361" width="52.625" style="17" customWidth="1"/>
    <col min="15362" max="15362" width="8.625" style="17" customWidth="1"/>
    <col min="15363" max="15363" width="1" style="17" customWidth="1"/>
    <col min="15364" max="15364" width="13.625" style="17" customWidth="1"/>
    <col min="15365" max="15365" width="1" style="17" customWidth="1"/>
    <col min="15366" max="15366" width="13.625" style="17" customWidth="1"/>
    <col min="15367" max="15367" width="1" style="17" customWidth="1"/>
    <col min="15368" max="15368" width="13.625" style="17" customWidth="1"/>
    <col min="15369" max="15369" width="1" style="17" customWidth="1"/>
    <col min="15370" max="15370" width="13.625" style="17" customWidth="1"/>
    <col min="15371" max="15371" width="12.5" style="17" customWidth="1"/>
    <col min="15372" max="15616" width="9.375" style="17"/>
    <col min="15617" max="15617" width="52.625" style="17" customWidth="1"/>
    <col min="15618" max="15618" width="8.625" style="17" customWidth="1"/>
    <col min="15619" max="15619" width="1" style="17" customWidth="1"/>
    <col min="15620" max="15620" width="13.625" style="17" customWidth="1"/>
    <col min="15621" max="15621" width="1" style="17" customWidth="1"/>
    <col min="15622" max="15622" width="13.625" style="17" customWidth="1"/>
    <col min="15623" max="15623" width="1" style="17" customWidth="1"/>
    <col min="15624" max="15624" width="13.625" style="17" customWidth="1"/>
    <col min="15625" max="15625" width="1" style="17" customWidth="1"/>
    <col min="15626" max="15626" width="13.625" style="17" customWidth="1"/>
    <col min="15627" max="15627" width="12.5" style="17" customWidth="1"/>
    <col min="15628" max="15872" width="9.375" style="17"/>
    <col min="15873" max="15873" width="52.625" style="17" customWidth="1"/>
    <col min="15874" max="15874" width="8.625" style="17" customWidth="1"/>
    <col min="15875" max="15875" width="1" style="17" customWidth="1"/>
    <col min="15876" max="15876" width="13.625" style="17" customWidth="1"/>
    <col min="15877" max="15877" width="1" style="17" customWidth="1"/>
    <col min="15878" max="15878" width="13.625" style="17" customWidth="1"/>
    <col min="15879" max="15879" width="1" style="17" customWidth="1"/>
    <col min="15880" max="15880" width="13.625" style="17" customWidth="1"/>
    <col min="15881" max="15881" width="1" style="17" customWidth="1"/>
    <col min="15882" max="15882" width="13.625" style="17" customWidth="1"/>
    <col min="15883" max="15883" width="12.5" style="17" customWidth="1"/>
    <col min="15884" max="16128" width="9.375" style="17"/>
    <col min="16129" max="16129" width="52.625" style="17" customWidth="1"/>
    <col min="16130" max="16130" width="8.625" style="17" customWidth="1"/>
    <col min="16131" max="16131" width="1" style="17" customWidth="1"/>
    <col min="16132" max="16132" width="13.625" style="17" customWidth="1"/>
    <col min="16133" max="16133" width="1" style="17" customWidth="1"/>
    <col min="16134" max="16134" width="13.625" style="17" customWidth="1"/>
    <col min="16135" max="16135" width="1" style="17" customWidth="1"/>
    <col min="16136" max="16136" width="13.625" style="17" customWidth="1"/>
    <col min="16137" max="16137" width="1" style="17" customWidth="1"/>
    <col min="16138" max="16138" width="13.625" style="17" customWidth="1"/>
    <col min="16139" max="16139" width="12.5" style="17" customWidth="1"/>
    <col min="16140" max="16384" width="9.375" style="17"/>
  </cols>
  <sheetData>
    <row r="1" spans="1:13" s="9" customFormat="1" ht="23.25" x14ac:dyDescent="0.2">
      <c r="A1" s="4" t="s">
        <v>137</v>
      </c>
      <c r="B1" s="5"/>
      <c r="C1" s="6"/>
      <c r="D1" s="7"/>
      <c r="E1" s="7"/>
      <c r="F1" s="7"/>
      <c r="G1" s="7"/>
      <c r="H1" s="8"/>
      <c r="I1" s="7"/>
      <c r="J1" s="8"/>
    </row>
    <row r="2" spans="1:13" s="9" customFormat="1" ht="23.25" x14ac:dyDescent="0.2">
      <c r="A2" s="4" t="s">
        <v>52</v>
      </c>
      <c r="B2" s="5"/>
      <c r="C2" s="6"/>
      <c r="D2" s="7"/>
      <c r="E2" s="7"/>
      <c r="F2" s="7"/>
      <c r="G2" s="7"/>
      <c r="H2" s="8"/>
      <c r="I2" s="7"/>
      <c r="J2" s="8"/>
    </row>
    <row r="3" spans="1:13" s="13" customFormat="1" ht="11.25" customHeight="1" x14ac:dyDescent="0.2">
      <c r="A3" s="10"/>
      <c r="B3" s="11"/>
      <c r="C3" s="10"/>
      <c r="D3" s="12"/>
      <c r="E3" s="12"/>
      <c r="F3" s="12"/>
      <c r="G3" s="12"/>
      <c r="H3" s="12"/>
      <c r="I3" s="12"/>
      <c r="J3" s="12"/>
    </row>
    <row r="4" spans="1:13" x14ac:dyDescent="0.2">
      <c r="A4" s="14" t="s">
        <v>53</v>
      </c>
      <c r="D4" s="206" t="s">
        <v>1</v>
      </c>
      <c r="E4" s="206"/>
      <c r="F4" s="206"/>
      <c r="H4" s="206" t="s">
        <v>2</v>
      </c>
      <c r="I4" s="206"/>
      <c r="J4" s="206"/>
    </row>
    <row r="5" spans="1:13" x14ac:dyDescent="0.2">
      <c r="D5" s="207" t="s">
        <v>54</v>
      </c>
      <c r="E5" s="207"/>
      <c r="F5" s="207"/>
      <c r="H5" s="207" t="s">
        <v>54</v>
      </c>
      <c r="I5" s="207"/>
      <c r="J5" s="207"/>
    </row>
    <row r="6" spans="1:13" x14ac:dyDescent="0.2">
      <c r="D6" s="208" t="s">
        <v>4</v>
      </c>
      <c r="E6" s="207"/>
      <c r="F6" s="207"/>
      <c r="H6" s="208" t="s">
        <v>4</v>
      </c>
      <c r="I6" s="207"/>
      <c r="J6" s="207"/>
    </row>
    <row r="7" spans="1:13" x14ac:dyDescent="0.2">
      <c r="B7" s="11" t="s">
        <v>6</v>
      </c>
      <c r="D7" s="162" t="s">
        <v>175</v>
      </c>
      <c r="E7" s="163"/>
      <c r="F7" s="162" t="s">
        <v>138</v>
      </c>
      <c r="G7" s="164"/>
      <c r="H7" s="162" t="s">
        <v>175</v>
      </c>
      <c r="I7" s="163"/>
      <c r="J7" s="162" t="s">
        <v>138</v>
      </c>
    </row>
    <row r="8" spans="1:13" x14ac:dyDescent="0.45">
      <c r="A8" s="18"/>
      <c r="B8" s="19"/>
      <c r="D8" s="204" t="s">
        <v>7</v>
      </c>
      <c r="E8" s="204"/>
      <c r="F8" s="204"/>
      <c r="G8" s="204"/>
      <c r="H8" s="204"/>
      <c r="I8" s="204"/>
      <c r="J8" s="204"/>
    </row>
    <row r="9" spans="1:13" x14ac:dyDescent="0.45">
      <c r="A9" s="18" t="s">
        <v>55</v>
      </c>
      <c r="H9" s="16"/>
      <c r="J9" s="16"/>
    </row>
    <row r="10" spans="1:13" x14ac:dyDescent="0.2">
      <c r="A10" s="14" t="s">
        <v>56</v>
      </c>
      <c r="B10" s="15">
        <v>9</v>
      </c>
      <c r="D10" s="20">
        <v>2249957</v>
      </c>
      <c r="E10" s="20"/>
      <c r="F10" s="20">
        <v>1639246</v>
      </c>
      <c r="G10" s="20"/>
      <c r="H10" s="20">
        <v>1796482</v>
      </c>
      <c r="I10" s="20"/>
      <c r="J10" s="20">
        <v>1282716</v>
      </c>
      <c r="L10" s="20"/>
      <c r="M10" s="49"/>
    </row>
    <row r="11" spans="1:13" x14ac:dyDescent="0.2">
      <c r="A11" s="14" t="s">
        <v>57</v>
      </c>
      <c r="D11" s="21">
        <v>9574</v>
      </c>
      <c r="E11" s="20"/>
      <c r="F11" s="21">
        <v>36192</v>
      </c>
      <c r="G11" s="20"/>
      <c r="H11" s="21">
        <v>10033</v>
      </c>
      <c r="I11" s="20"/>
      <c r="J11" s="21">
        <v>31490</v>
      </c>
      <c r="L11" s="20"/>
      <c r="M11" s="49"/>
    </row>
    <row r="12" spans="1:13" x14ac:dyDescent="0.45">
      <c r="A12" s="22" t="s">
        <v>58</v>
      </c>
      <c r="D12" s="23">
        <f>SUM(D10:D11)</f>
        <v>2259531</v>
      </c>
      <c r="E12" s="24"/>
      <c r="F12" s="23">
        <f>SUM(F10:F11)</f>
        <v>1675438</v>
      </c>
      <c r="G12" s="24"/>
      <c r="H12" s="23">
        <f>SUM(H10:H11)</f>
        <v>1806515</v>
      </c>
      <c r="I12" s="24"/>
      <c r="J12" s="23">
        <f>SUM(J10:J11)</f>
        <v>1314206</v>
      </c>
    </row>
    <row r="13" spans="1:13" ht="10.15" customHeight="1" x14ac:dyDescent="0.2">
      <c r="D13" s="20"/>
      <c r="E13" s="20"/>
      <c r="F13" s="20"/>
      <c r="G13" s="20"/>
      <c r="H13" s="20"/>
      <c r="I13" s="20"/>
      <c r="J13" s="20"/>
    </row>
    <row r="14" spans="1:13" x14ac:dyDescent="0.45">
      <c r="A14" s="25" t="s">
        <v>59</v>
      </c>
      <c r="D14" s="20"/>
      <c r="E14" s="20"/>
      <c r="F14" s="20"/>
      <c r="G14" s="20"/>
      <c r="H14" s="20"/>
      <c r="I14" s="20"/>
      <c r="J14" s="20"/>
    </row>
    <row r="15" spans="1:13" x14ac:dyDescent="0.2">
      <c r="A15" s="14" t="s">
        <v>60</v>
      </c>
      <c r="D15" s="20">
        <v>-1914802</v>
      </c>
      <c r="E15" s="20"/>
      <c r="F15" s="20">
        <v>-1427887</v>
      </c>
      <c r="G15" s="20"/>
      <c r="H15" s="20">
        <v>-1569130</v>
      </c>
      <c r="I15" s="20"/>
      <c r="J15" s="20">
        <v>-1086302</v>
      </c>
      <c r="L15" s="171"/>
      <c r="M15" s="49"/>
    </row>
    <row r="16" spans="1:13" s="13" customFormat="1" x14ac:dyDescent="0.2">
      <c r="A16" s="10" t="s">
        <v>61</v>
      </c>
      <c r="B16" s="11"/>
      <c r="C16" s="10"/>
      <c r="D16" s="20">
        <v>-68483</v>
      </c>
      <c r="E16" s="20"/>
      <c r="F16" s="20">
        <v>-60584</v>
      </c>
      <c r="G16" s="20"/>
      <c r="H16" s="20">
        <v>-55985</v>
      </c>
      <c r="I16" s="20"/>
      <c r="J16" s="20">
        <v>-49351</v>
      </c>
      <c r="M16" s="49"/>
    </row>
    <row r="17" spans="1:14" s="13" customFormat="1" x14ac:dyDescent="0.2">
      <c r="A17" s="14" t="s">
        <v>62</v>
      </c>
      <c r="B17" s="11"/>
      <c r="C17" s="10"/>
      <c r="D17" s="21">
        <v>-94837</v>
      </c>
      <c r="E17" s="20"/>
      <c r="F17" s="21">
        <v>-70917</v>
      </c>
      <c r="G17" s="20"/>
      <c r="H17" s="21">
        <v>-50198</v>
      </c>
      <c r="I17" s="20"/>
      <c r="J17" s="21">
        <v>-35237</v>
      </c>
      <c r="L17" s="20"/>
      <c r="M17" s="49"/>
    </row>
    <row r="18" spans="1:14" x14ac:dyDescent="0.45">
      <c r="A18" s="27" t="s">
        <v>64</v>
      </c>
      <c r="D18" s="23">
        <f>SUM(D15:D17)</f>
        <v>-2078122</v>
      </c>
      <c r="E18" s="24"/>
      <c r="F18" s="23">
        <f>SUM(F15:F17)</f>
        <v>-1559388</v>
      </c>
      <c r="G18" s="24"/>
      <c r="H18" s="23">
        <f>SUM(H15:H17)</f>
        <v>-1675313</v>
      </c>
      <c r="I18" s="24"/>
      <c r="J18" s="23">
        <f>SUM(J15:J17)</f>
        <v>-1170890</v>
      </c>
    </row>
    <row r="19" spans="1:14" ht="10.15" customHeight="1" x14ac:dyDescent="0.2">
      <c r="D19" s="20"/>
      <c r="E19" s="20"/>
      <c r="F19" s="20"/>
      <c r="G19" s="20"/>
      <c r="H19" s="20"/>
      <c r="I19" s="20"/>
      <c r="J19" s="20"/>
    </row>
    <row r="20" spans="1:14" x14ac:dyDescent="0.45">
      <c r="A20" s="27" t="s">
        <v>202</v>
      </c>
      <c r="D20" s="32">
        <f>SUM(D12,D18)</f>
        <v>181409</v>
      </c>
      <c r="E20" s="24"/>
      <c r="F20" s="32">
        <f>SUM(F12,F18)</f>
        <v>116050</v>
      </c>
      <c r="G20" s="24"/>
      <c r="H20" s="32">
        <f>SUM(H12,H18)</f>
        <v>131202</v>
      </c>
      <c r="I20" s="24"/>
      <c r="J20" s="32">
        <f>SUM(J12,J18)</f>
        <v>143316</v>
      </c>
    </row>
    <row r="21" spans="1:14" ht="21" customHeight="1" x14ac:dyDescent="0.2">
      <c r="A21" s="14" t="s">
        <v>63</v>
      </c>
      <c r="D21" s="26">
        <v>-46320</v>
      </c>
      <c r="E21" s="26"/>
      <c r="F21" s="26">
        <v>-50104</v>
      </c>
      <c r="G21" s="26"/>
      <c r="H21" s="26">
        <v>-36848</v>
      </c>
      <c r="I21" s="26"/>
      <c r="J21" s="26">
        <v>-38472</v>
      </c>
    </row>
    <row r="22" spans="1:14" x14ac:dyDescent="0.2">
      <c r="A22" s="14" t="s">
        <v>145</v>
      </c>
      <c r="D22" s="12">
        <v>-856</v>
      </c>
      <c r="F22" s="12">
        <v>-929</v>
      </c>
      <c r="H22" s="12">
        <v>0</v>
      </c>
      <c r="J22" s="12">
        <v>0</v>
      </c>
    </row>
    <row r="23" spans="1:14" x14ac:dyDescent="0.45">
      <c r="A23" s="28" t="s">
        <v>201</v>
      </c>
      <c r="D23" s="29">
        <f>SUM(D20:D22)</f>
        <v>134233</v>
      </c>
      <c r="E23" s="20"/>
      <c r="F23" s="29">
        <f>SUM(F20:F22)</f>
        <v>65017</v>
      </c>
      <c r="G23" s="20"/>
      <c r="H23" s="29">
        <f>SUM(H20:H22)</f>
        <v>94354</v>
      </c>
      <c r="I23" s="20"/>
      <c r="J23" s="29">
        <f>SUM(J20:J22)</f>
        <v>104844</v>
      </c>
    </row>
    <row r="24" spans="1:14" x14ac:dyDescent="0.45">
      <c r="A24" s="200" t="s">
        <v>153</v>
      </c>
      <c r="D24" s="21">
        <v>-30849</v>
      </c>
      <c r="E24" s="26"/>
      <c r="F24" s="21">
        <v>-18879</v>
      </c>
      <c r="G24" s="26"/>
      <c r="H24" s="21">
        <v>-18874</v>
      </c>
      <c r="I24" s="26"/>
      <c r="J24" s="21">
        <v>-7972</v>
      </c>
      <c r="M24" s="44"/>
      <c r="N24" s="44"/>
    </row>
    <row r="25" spans="1:14" ht="22.5" thickBot="1" x14ac:dyDescent="0.25">
      <c r="A25" s="30" t="s">
        <v>200</v>
      </c>
      <c r="D25" s="31">
        <f>D23+D24</f>
        <v>103384</v>
      </c>
      <c r="E25" s="24"/>
      <c r="F25" s="31">
        <f>F23+F24</f>
        <v>46138</v>
      </c>
      <c r="G25" s="24"/>
      <c r="H25" s="31">
        <f>+H23+H24</f>
        <v>75480</v>
      </c>
      <c r="I25" s="24"/>
      <c r="J25" s="31">
        <f>+J23+J24</f>
        <v>96872</v>
      </c>
      <c r="M25" s="44"/>
    </row>
    <row r="26" spans="1:14" ht="10.15" customHeight="1" thickTop="1" x14ac:dyDescent="0.2">
      <c r="A26" s="30"/>
      <c r="D26" s="32"/>
      <c r="E26" s="24"/>
      <c r="F26" s="32"/>
      <c r="G26" s="24"/>
      <c r="H26" s="32"/>
      <c r="I26" s="24"/>
      <c r="J26" s="32"/>
    </row>
    <row r="27" spans="1:14" x14ac:dyDescent="0.2">
      <c r="A27" s="33" t="s">
        <v>65</v>
      </c>
      <c r="D27" s="34"/>
      <c r="E27" s="24"/>
      <c r="F27" s="34"/>
      <c r="G27" s="24"/>
      <c r="H27" s="34"/>
      <c r="I27" s="24"/>
      <c r="J27" s="34"/>
    </row>
    <row r="28" spans="1:14" x14ac:dyDescent="0.2">
      <c r="A28" s="35" t="s">
        <v>66</v>
      </c>
      <c r="D28" s="34"/>
      <c r="E28" s="24"/>
      <c r="F28" s="34"/>
      <c r="G28" s="24"/>
      <c r="H28" s="34"/>
      <c r="I28" s="24"/>
      <c r="J28" s="34"/>
    </row>
    <row r="29" spans="1:14" x14ac:dyDescent="0.2">
      <c r="A29" s="36" t="s">
        <v>67</v>
      </c>
      <c r="D29" s="16">
        <v>254</v>
      </c>
      <c r="E29" s="37"/>
      <c r="F29" s="16">
        <v>350</v>
      </c>
      <c r="G29" s="37"/>
      <c r="H29" s="37">
        <v>0</v>
      </c>
      <c r="I29" s="37"/>
      <c r="J29" s="37">
        <v>0</v>
      </c>
    </row>
    <row r="30" spans="1:14" x14ac:dyDescent="0.2">
      <c r="A30" s="33" t="s">
        <v>135</v>
      </c>
      <c r="D30" s="38">
        <f>SUM(D29:D29)</f>
        <v>254</v>
      </c>
      <c r="E30" s="39"/>
      <c r="F30" s="38">
        <f>SUM(F29:F29)</f>
        <v>350</v>
      </c>
      <c r="G30" s="39"/>
      <c r="H30" s="38">
        <f>SUM(H29:H29)</f>
        <v>0</v>
      </c>
      <c r="I30" s="39"/>
      <c r="J30" s="38">
        <f>SUM(J29:J29)</f>
        <v>0</v>
      </c>
    </row>
    <row r="31" spans="1:14" x14ac:dyDescent="0.2">
      <c r="A31" s="33" t="s">
        <v>199</v>
      </c>
      <c r="D31" s="39">
        <f>D30</f>
        <v>254</v>
      </c>
      <c r="E31" s="39"/>
      <c r="F31" s="39">
        <f>F30</f>
        <v>350</v>
      </c>
      <c r="G31" s="39"/>
      <c r="H31" s="39">
        <f>H30</f>
        <v>0</v>
      </c>
      <c r="I31" s="39"/>
      <c r="J31" s="39">
        <f>J30</f>
        <v>0</v>
      </c>
    </row>
    <row r="32" spans="1:14" ht="22.5" thickBot="1" x14ac:dyDescent="0.5">
      <c r="A32" s="28" t="s">
        <v>198</v>
      </c>
      <c r="D32" s="40">
        <f>SUM(D25,D31)</f>
        <v>103638</v>
      </c>
      <c r="E32" s="41"/>
      <c r="F32" s="40">
        <f>SUM(F25,F31)</f>
        <v>46488</v>
      </c>
      <c r="G32" s="41"/>
      <c r="H32" s="40">
        <f>SUM(H25,H31)</f>
        <v>75480</v>
      </c>
      <c r="I32" s="41"/>
      <c r="J32" s="40">
        <f>SUM(J25,J31)</f>
        <v>96872</v>
      </c>
    </row>
    <row r="33" spans="1:13" ht="10.15" customHeight="1" thickTop="1" x14ac:dyDescent="0.2">
      <c r="A33" s="33"/>
      <c r="D33" s="39"/>
      <c r="E33" s="41"/>
      <c r="F33" s="39"/>
      <c r="G33" s="41"/>
      <c r="H33" s="39"/>
      <c r="I33" s="41"/>
      <c r="J33" s="39"/>
    </row>
    <row r="34" spans="1:13" x14ac:dyDescent="0.2">
      <c r="A34" s="30" t="s">
        <v>197</v>
      </c>
      <c r="D34" s="32"/>
      <c r="E34" s="24"/>
      <c r="F34" s="32"/>
      <c r="G34" s="24"/>
      <c r="H34" s="32"/>
      <c r="I34" s="24"/>
      <c r="J34" s="32"/>
    </row>
    <row r="35" spans="1:13" x14ac:dyDescent="0.2">
      <c r="A35" s="14" t="s">
        <v>68</v>
      </c>
      <c r="D35" s="26">
        <f>D25-D36</f>
        <v>132917</v>
      </c>
      <c r="E35" s="26"/>
      <c r="F35" s="26">
        <f>F25-F36</f>
        <v>74301</v>
      </c>
      <c r="G35" s="26"/>
      <c r="H35" s="26">
        <f>H25-H36</f>
        <v>75480</v>
      </c>
      <c r="I35" s="26"/>
      <c r="J35" s="26">
        <f>J25-J36</f>
        <v>96872</v>
      </c>
    </row>
    <row r="36" spans="1:13" x14ac:dyDescent="0.2">
      <c r="A36" s="14" t="s">
        <v>69</v>
      </c>
      <c r="D36" s="21">
        <v>-29533</v>
      </c>
      <c r="E36" s="26"/>
      <c r="F36" s="21">
        <v>-28163</v>
      </c>
      <c r="G36" s="26"/>
      <c r="H36" s="21">
        <v>0</v>
      </c>
      <c r="I36" s="26"/>
      <c r="J36" s="21">
        <v>0</v>
      </c>
      <c r="K36" s="44"/>
    </row>
    <row r="37" spans="1:13" ht="22.5" thickBot="1" x14ac:dyDescent="0.5">
      <c r="A37" s="28" t="s">
        <v>194</v>
      </c>
      <c r="D37" s="42">
        <f>SUM(D35:D36)</f>
        <v>103384</v>
      </c>
      <c r="E37" s="24"/>
      <c r="F37" s="42">
        <f>SUM(F35:F36)</f>
        <v>46138</v>
      </c>
      <c r="G37" s="24"/>
      <c r="H37" s="42">
        <f>SUM(H35:H36)</f>
        <v>75480</v>
      </c>
      <c r="I37" s="24"/>
      <c r="J37" s="42">
        <f>SUM(J35:J36)</f>
        <v>96872</v>
      </c>
    </row>
    <row r="38" spans="1:13" ht="10.15" customHeight="1" thickTop="1" x14ac:dyDescent="0.2">
      <c r="A38" s="30"/>
      <c r="D38" s="32"/>
      <c r="E38" s="24"/>
      <c r="F38" s="32"/>
      <c r="G38" s="24"/>
      <c r="H38" s="32"/>
      <c r="I38" s="24"/>
      <c r="J38" s="32"/>
    </row>
    <row r="39" spans="1:13" x14ac:dyDescent="0.2">
      <c r="A39" s="33" t="s">
        <v>196</v>
      </c>
      <c r="D39" s="34"/>
      <c r="E39" s="24"/>
      <c r="F39" s="34"/>
      <c r="G39" s="24"/>
      <c r="H39" s="34"/>
      <c r="I39" s="24"/>
      <c r="J39" s="34"/>
      <c r="L39" s="44"/>
    </row>
    <row r="40" spans="1:13" x14ac:dyDescent="0.2">
      <c r="A40" s="14" t="s">
        <v>70</v>
      </c>
      <c r="D40" s="26">
        <f>D32-D41</f>
        <v>133651</v>
      </c>
      <c r="E40" s="26"/>
      <c r="F40" s="26">
        <f>F32-F41</f>
        <v>75532</v>
      </c>
      <c r="G40" s="43"/>
      <c r="H40" s="26">
        <f>H32-H41</f>
        <v>75480</v>
      </c>
      <c r="I40" s="43"/>
      <c r="J40" s="26">
        <f>J32-J41</f>
        <v>96872</v>
      </c>
      <c r="M40" s="44"/>
    </row>
    <row r="41" spans="1:13" x14ac:dyDescent="0.2">
      <c r="A41" s="36" t="s">
        <v>71</v>
      </c>
      <c r="D41" s="21">
        <v>-30013</v>
      </c>
      <c r="E41" s="26"/>
      <c r="F41" s="21">
        <v>-29044</v>
      </c>
      <c r="G41" s="43"/>
      <c r="H41" s="45">
        <v>0</v>
      </c>
      <c r="I41" s="43"/>
      <c r="J41" s="45">
        <v>0</v>
      </c>
    </row>
    <row r="42" spans="1:13" ht="22.5" thickBot="1" x14ac:dyDescent="0.25">
      <c r="A42" s="33" t="s">
        <v>195</v>
      </c>
      <c r="D42" s="46">
        <f>SUM(D40:D41)</f>
        <v>103638</v>
      </c>
      <c r="E42" s="41"/>
      <c r="F42" s="46">
        <f>SUM(F40:F41)</f>
        <v>46488</v>
      </c>
      <c r="G42" s="41"/>
      <c r="H42" s="46">
        <f>SUM(H40:H41)</f>
        <v>75480</v>
      </c>
      <c r="I42" s="41"/>
      <c r="J42" s="46">
        <f>SUM(J40:J41)</f>
        <v>96872</v>
      </c>
    </row>
    <row r="43" spans="1:13" ht="10.15" customHeight="1" thickTop="1" x14ac:dyDescent="0.2">
      <c r="A43" s="33"/>
      <c r="D43" s="39"/>
      <c r="E43" s="41"/>
      <c r="F43" s="39"/>
      <c r="G43" s="41"/>
      <c r="H43" s="39"/>
      <c r="I43" s="41"/>
      <c r="J43" s="39"/>
    </row>
    <row r="44" spans="1:13" x14ac:dyDescent="0.45">
      <c r="A44" s="28" t="s">
        <v>205</v>
      </c>
      <c r="H44" s="16"/>
      <c r="J44" s="16"/>
    </row>
    <row r="45" spans="1:13" ht="22.5" thickBot="1" x14ac:dyDescent="0.5">
      <c r="A45" s="200" t="s">
        <v>206</v>
      </c>
      <c r="D45" s="114">
        <f>+D35/681480</f>
        <v>0.19504167400363914</v>
      </c>
      <c r="E45" s="47"/>
      <c r="F45" s="114">
        <f>+F35/681480</f>
        <v>0.10902887832364853</v>
      </c>
      <c r="G45" s="47"/>
      <c r="H45" s="114">
        <f>+H35/681480</f>
        <v>0.11075893643247051</v>
      </c>
      <c r="I45" s="48"/>
      <c r="J45" s="114">
        <f>+J35/681480</f>
        <v>0.14214943945530317</v>
      </c>
    </row>
    <row r="46" spans="1:13" ht="22.5" thickTop="1" x14ac:dyDescent="0.2"/>
    <row r="47" spans="1:13" x14ac:dyDescent="0.2">
      <c r="H47" s="16"/>
    </row>
    <row r="48" spans="1:13" ht="9" customHeight="1" x14ac:dyDescent="0.2">
      <c r="D48" s="32"/>
      <c r="E48" s="24"/>
      <c r="F48" s="32"/>
      <c r="G48" s="24"/>
      <c r="H48" s="32"/>
      <c r="I48" s="24"/>
      <c r="J48" s="32"/>
    </row>
    <row r="49" spans="1:10" x14ac:dyDescent="0.2">
      <c r="D49" s="34"/>
      <c r="E49" s="24"/>
      <c r="F49" s="34"/>
      <c r="G49" s="24"/>
      <c r="H49" s="34"/>
      <c r="I49" s="24"/>
      <c r="J49" s="34"/>
    </row>
    <row r="50" spans="1:10" x14ac:dyDescent="0.2">
      <c r="D50" s="34"/>
      <c r="E50" s="24"/>
      <c r="F50" s="34"/>
      <c r="G50" s="24"/>
      <c r="H50" s="34"/>
      <c r="I50" s="24"/>
      <c r="J50" s="34"/>
    </row>
    <row r="51" spans="1:10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</row>
    <row r="52" spans="1:10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</row>
    <row r="53" spans="1:10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</row>
    <row r="54" spans="1:10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</row>
    <row r="55" spans="1:10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</row>
    <row r="56" spans="1:10" x14ac:dyDescent="0.2">
      <c r="A56" s="17"/>
      <c r="B56" s="17"/>
      <c r="C56" s="17"/>
      <c r="D56" s="17"/>
      <c r="E56" s="17"/>
      <c r="F56" s="17"/>
      <c r="G56" s="17"/>
      <c r="H56" s="17"/>
      <c r="I56" s="17"/>
      <c r="J56" s="17"/>
    </row>
    <row r="57" spans="1:10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</row>
    <row r="58" spans="1:10" x14ac:dyDescent="0.2">
      <c r="A58" s="17"/>
      <c r="B58" s="17"/>
      <c r="C58" s="17"/>
      <c r="D58" s="17"/>
      <c r="E58" s="17"/>
      <c r="F58" s="17"/>
      <c r="G58" s="17"/>
      <c r="H58" s="17"/>
      <c r="I58" s="17"/>
      <c r="J58" s="17"/>
    </row>
    <row r="59" spans="1:10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</row>
    <row r="60" spans="1:10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</row>
    <row r="61" spans="1:10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</row>
    <row r="62" spans="1:10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</row>
    <row r="63" spans="1:10" x14ac:dyDescent="0.2">
      <c r="D63" s="49"/>
      <c r="E63" s="12"/>
      <c r="F63" s="49"/>
      <c r="G63" s="12"/>
      <c r="H63" s="49"/>
      <c r="I63" s="12"/>
      <c r="J63" s="49"/>
    </row>
    <row r="64" spans="1:10" x14ac:dyDescent="0.2">
      <c r="H64" s="50"/>
      <c r="J64" s="50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8" right="0.8" top="0.5" bottom="0.5" header="0.5" footer="0.5"/>
  <pageSetup paperSize="9" scale="68" firstPageNumber="5" orientation="portrait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43"/>
  <sheetViews>
    <sheetView tabSelected="1" view="pageBreakPreview" topLeftCell="A4" zoomScale="70" zoomScaleNormal="60" zoomScaleSheetLayoutView="70" workbookViewId="0">
      <pane xSplit="2" ySplit="7" topLeftCell="C11" activePane="bottomRight" state="frozen"/>
      <selection activeCell="F85" sqref="F85"/>
      <selection pane="topRight" activeCell="F85" sqref="F85"/>
      <selection pane="bottomLeft" activeCell="F85" sqref="F85"/>
      <selection pane="bottomRight" activeCell="A33" sqref="A33"/>
    </sheetView>
  </sheetViews>
  <sheetFormatPr defaultColWidth="10.5" defaultRowHeight="22.5" customHeight="1" x14ac:dyDescent="0.2"/>
  <cols>
    <col min="1" max="1" width="35.625" style="57" customWidth="1"/>
    <col min="2" max="2" width="9.625" style="58" customWidth="1"/>
    <col min="3" max="3" width="14.5" style="78" customWidth="1"/>
    <col min="4" max="4" width="1.375" style="78" customWidth="1"/>
    <col min="5" max="5" width="14.5" style="78" customWidth="1"/>
    <col min="6" max="6" width="1.375" style="78" customWidth="1"/>
    <col min="7" max="7" width="16.5" style="78" customWidth="1"/>
    <col min="8" max="8" width="1.375" style="78" customWidth="1"/>
    <col min="9" max="9" width="14.5" style="78" customWidth="1"/>
    <col min="10" max="11" width="1" style="78" customWidth="1"/>
    <col min="12" max="12" width="14.625" style="78" customWidth="1"/>
    <col min="13" max="13" width="1" style="78" customWidth="1"/>
    <col min="14" max="14" width="14.5" style="79" customWidth="1"/>
    <col min="15" max="15" width="1" style="78" customWidth="1"/>
    <col min="16" max="16" width="14.625" style="61" customWidth="1"/>
    <col min="17" max="17" width="1.375" style="61" customWidth="1"/>
    <col min="18" max="18" width="15.5" style="61" customWidth="1"/>
    <col min="19" max="19" width="1.625" style="61" customWidth="1"/>
    <col min="20" max="20" width="14.625" style="61" customWidth="1"/>
    <col min="21" max="21" width="1.375" style="61" customWidth="1"/>
    <col min="22" max="22" width="14.5" style="61" customWidth="1"/>
    <col min="23" max="23" width="1.375" style="61" customWidth="1"/>
    <col min="24" max="24" width="14.5" style="61" customWidth="1"/>
    <col min="25" max="25" width="1.375" style="78" customWidth="1"/>
    <col min="26" max="26" width="14.625" style="61" customWidth="1"/>
    <col min="27" max="27" width="1.375" style="61" customWidth="1"/>
    <col min="28" max="28" width="14.625" style="61" customWidth="1"/>
    <col min="29" max="29" width="1.375" style="61" customWidth="1"/>
    <col min="30" max="30" width="14.625" style="61" customWidth="1"/>
    <col min="31" max="259" width="10.5" style="57"/>
    <col min="260" max="260" width="35.625" style="57" customWidth="1"/>
    <col min="261" max="261" width="8.375" style="57" customWidth="1"/>
    <col min="262" max="262" width="13.5" style="57" customWidth="1"/>
    <col min="263" max="263" width="1.375" style="57" customWidth="1"/>
    <col min="264" max="264" width="12.625" style="57" customWidth="1"/>
    <col min="265" max="265" width="1" style="57" customWidth="1"/>
    <col min="266" max="266" width="15" style="57" customWidth="1"/>
    <col min="267" max="267" width="1" style="57" customWidth="1"/>
    <col min="268" max="268" width="13.375" style="57" bestFit="1" customWidth="1"/>
    <col min="269" max="269" width="1" style="57" customWidth="1"/>
    <col min="270" max="270" width="13.5" style="57" customWidth="1"/>
    <col min="271" max="271" width="1" style="57" customWidth="1"/>
    <col min="272" max="272" width="13" style="57" customWidth="1"/>
    <col min="273" max="273" width="1.375" style="57" customWidth="1"/>
    <col min="274" max="274" width="13.5" style="57" bestFit="1" customWidth="1"/>
    <col min="275" max="275" width="1.625" style="57" customWidth="1"/>
    <col min="276" max="276" width="13.5" style="57" customWidth="1"/>
    <col min="277" max="277" width="1.375" style="57" customWidth="1"/>
    <col min="278" max="278" width="13.5" style="57" bestFit="1" customWidth="1"/>
    <col min="279" max="279" width="1.375" style="57" customWidth="1"/>
    <col min="280" max="280" width="15" style="57" customWidth="1"/>
    <col min="281" max="281" width="1.375" style="57" customWidth="1"/>
    <col min="282" max="282" width="14" style="57" customWidth="1"/>
    <col min="283" max="283" width="1.375" style="57" customWidth="1"/>
    <col min="284" max="284" width="13.375" style="57" customWidth="1"/>
    <col min="285" max="285" width="1.375" style="57" customWidth="1"/>
    <col min="286" max="286" width="14.5" style="57" customWidth="1"/>
    <col min="287" max="515" width="10.5" style="57"/>
    <col min="516" max="516" width="35.625" style="57" customWidth="1"/>
    <col min="517" max="517" width="8.375" style="57" customWidth="1"/>
    <col min="518" max="518" width="13.5" style="57" customWidth="1"/>
    <col min="519" max="519" width="1.375" style="57" customWidth="1"/>
    <col min="520" max="520" width="12.625" style="57" customWidth="1"/>
    <col min="521" max="521" width="1" style="57" customWidth="1"/>
    <col min="522" max="522" width="15" style="57" customWidth="1"/>
    <col min="523" max="523" width="1" style="57" customWidth="1"/>
    <col min="524" max="524" width="13.375" style="57" bestFit="1" customWidth="1"/>
    <col min="525" max="525" width="1" style="57" customWidth="1"/>
    <col min="526" max="526" width="13.5" style="57" customWidth="1"/>
    <col min="527" max="527" width="1" style="57" customWidth="1"/>
    <col min="528" max="528" width="13" style="57" customWidth="1"/>
    <col min="529" max="529" width="1.375" style="57" customWidth="1"/>
    <col min="530" max="530" width="13.5" style="57" bestFit="1" customWidth="1"/>
    <col min="531" max="531" width="1.625" style="57" customWidth="1"/>
    <col min="532" max="532" width="13.5" style="57" customWidth="1"/>
    <col min="533" max="533" width="1.375" style="57" customWidth="1"/>
    <col min="534" max="534" width="13.5" style="57" bestFit="1" customWidth="1"/>
    <col min="535" max="535" width="1.375" style="57" customWidth="1"/>
    <col min="536" max="536" width="15" style="57" customWidth="1"/>
    <col min="537" max="537" width="1.375" style="57" customWidth="1"/>
    <col min="538" max="538" width="14" style="57" customWidth="1"/>
    <col min="539" max="539" width="1.375" style="57" customWidth="1"/>
    <col min="540" max="540" width="13.375" style="57" customWidth="1"/>
    <col min="541" max="541" width="1.375" style="57" customWidth="1"/>
    <col min="542" max="542" width="14.5" style="57" customWidth="1"/>
    <col min="543" max="771" width="10.5" style="57"/>
    <col min="772" max="772" width="35.625" style="57" customWidth="1"/>
    <col min="773" max="773" width="8.375" style="57" customWidth="1"/>
    <col min="774" max="774" width="13.5" style="57" customWidth="1"/>
    <col min="775" max="775" width="1.375" style="57" customWidth="1"/>
    <col min="776" max="776" width="12.625" style="57" customWidth="1"/>
    <col min="777" max="777" width="1" style="57" customWidth="1"/>
    <col min="778" max="778" width="15" style="57" customWidth="1"/>
    <col min="779" max="779" width="1" style="57" customWidth="1"/>
    <col min="780" max="780" width="13.375" style="57" bestFit="1" customWidth="1"/>
    <col min="781" max="781" width="1" style="57" customWidth="1"/>
    <col min="782" max="782" width="13.5" style="57" customWidth="1"/>
    <col min="783" max="783" width="1" style="57" customWidth="1"/>
    <col min="784" max="784" width="13" style="57" customWidth="1"/>
    <col min="785" max="785" width="1.375" style="57" customWidth="1"/>
    <col min="786" max="786" width="13.5" style="57" bestFit="1" customWidth="1"/>
    <col min="787" max="787" width="1.625" style="57" customWidth="1"/>
    <col min="788" max="788" width="13.5" style="57" customWidth="1"/>
    <col min="789" max="789" width="1.375" style="57" customWidth="1"/>
    <col min="790" max="790" width="13.5" style="57" bestFit="1" customWidth="1"/>
    <col min="791" max="791" width="1.375" style="57" customWidth="1"/>
    <col min="792" max="792" width="15" style="57" customWidth="1"/>
    <col min="793" max="793" width="1.375" style="57" customWidth="1"/>
    <col min="794" max="794" width="14" style="57" customWidth="1"/>
    <col min="795" max="795" width="1.375" style="57" customWidth="1"/>
    <col min="796" max="796" width="13.375" style="57" customWidth="1"/>
    <col min="797" max="797" width="1.375" style="57" customWidth="1"/>
    <col min="798" max="798" width="14.5" style="57" customWidth="1"/>
    <col min="799" max="1027" width="10.5" style="57"/>
    <col min="1028" max="1028" width="35.625" style="57" customWidth="1"/>
    <col min="1029" max="1029" width="8.375" style="57" customWidth="1"/>
    <col min="1030" max="1030" width="13.5" style="57" customWidth="1"/>
    <col min="1031" max="1031" width="1.375" style="57" customWidth="1"/>
    <col min="1032" max="1032" width="12.625" style="57" customWidth="1"/>
    <col min="1033" max="1033" width="1" style="57" customWidth="1"/>
    <col min="1034" max="1034" width="15" style="57" customWidth="1"/>
    <col min="1035" max="1035" width="1" style="57" customWidth="1"/>
    <col min="1036" max="1036" width="13.375" style="57" bestFit="1" customWidth="1"/>
    <col min="1037" max="1037" width="1" style="57" customWidth="1"/>
    <col min="1038" max="1038" width="13.5" style="57" customWidth="1"/>
    <col min="1039" max="1039" width="1" style="57" customWidth="1"/>
    <col min="1040" max="1040" width="13" style="57" customWidth="1"/>
    <col min="1041" max="1041" width="1.375" style="57" customWidth="1"/>
    <col min="1042" max="1042" width="13.5" style="57" bestFit="1" customWidth="1"/>
    <col min="1043" max="1043" width="1.625" style="57" customWidth="1"/>
    <col min="1044" max="1044" width="13.5" style="57" customWidth="1"/>
    <col min="1045" max="1045" width="1.375" style="57" customWidth="1"/>
    <col min="1046" max="1046" width="13.5" style="57" bestFit="1" customWidth="1"/>
    <col min="1047" max="1047" width="1.375" style="57" customWidth="1"/>
    <col min="1048" max="1048" width="15" style="57" customWidth="1"/>
    <col min="1049" max="1049" width="1.375" style="57" customWidth="1"/>
    <col min="1050" max="1050" width="14" style="57" customWidth="1"/>
    <col min="1051" max="1051" width="1.375" style="57" customWidth="1"/>
    <col min="1052" max="1052" width="13.375" style="57" customWidth="1"/>
    <col min="1053" max="1053" width="1.375" style="57" customWidth="1"/>
    <col min="1054" max="1054" width="14.5" style="57" customWidth="1"/>
    <col min="1055" max="1283" width="10.5" style="57"/>
    <col min="1284" max="1284" width="35.625" style="57" customWidth="1"/>
    <col min="1285" max="1285" width="8.375" style="57" customWidth="1"/>
    <col min="1286" max="1286" width="13.5" style="57" customWidth="1"/>
    <col min="1287" max="1287" width="1.375" style="57" customWidth="1"/>
    <col min="1288" max="1288" width="12.625" style="57" customWidth="1"/>
    <col min="1289" max="1289" width="1" style="57" customWidth="1"/>
    <col min="1290" max="1290" width="15" style="57" customWidth="1"/>
    <col min="1291" max="1291" width="1" style="57" customWidth="1"/>
    <col min="1292" max="1292" width="13.375" style="57" bestFit="1" customWidth="1"/>
    <col min="1293" max="1293" width="1" style="57" customWidth="1"/>
    <col min="1294" max="1294" width="13.5" style="57" customWidth="1"/>
    <col min="1295" max="1295" width="1" style="57" customWidth="1"/>
    <col min="1296" max="1296" width="13" style="57" customWidth="1"/>
    <col min="1297" max="1297" width="1.375" style="57" customWidth="1"/>
    <col min="1298" max="1298" width="13.5" style="57" bestFit="1" customWidth="1"/>
    <col min="1299" max="1299" width="1.625" style="57" customWidth="1"/>
    <col min="1300" max="1300" width="13.5" style="57" customWidth="1"/>
    <col min="1301" max="1301" width="1.375" style="57" customWidth="1"/>
    <col min="1302" max="1302" width="13.5" style="57" bestFit="1" customWidth="1"/>
    <col min="1303" max="1303" width="1.375" style="57" customWidth="1"/>
    <col min="1304" max="1304" width="15" style="57" customWidth="1"/>
    <col min="1305" max="1305" width="1.375" style="57" customWidth="1"/>
    <col min="1306" max="1306" width="14" style="57" customWidth="1"/>
    <col min="1307" max="1307" width="1.375" style="57" customWidth="1"/>
    <col min="1308" max="1308" width="13.375" style="57" customWidth="1"/>
    <col min="1309" max="1309" width="1.375" style="57" customWidth="1"/>
    <col min="1310" max="1310" width="14.5" style="57" customWidth="1"/>
    <col min="1311" max="1539" width="10.5" style="57"/>
    <col min="1540" max="1540" width="35.625" style="57" customWidth="1"/>
    <col min="1541" max="1541" width="8.375" style="57" customWidth="1"/>
    <col min="1542" max="1542" width="13.5" style="57" customWidth="1"/>
    <col min="1543" max="1543" width="1.375" style="57" customWidth="1"/>
    <col min="1544" max="1544" width="12.625" style="57" customWidth="1"/>
    <col min="1545" max="1545" width="1" style="57" customWidth="1"/>
    <col min="1546" max="1546" width="15" style="57" customWidth="1"/>
    <col min="1547" max="1547" width="1" style="57" customWidth="1"/>
    <col min="1548" max="1548" width="13.375" style="57" bestFit="1" customWidth="1"/>
    <col min="1549" max="1549" width="1" style="57" customWidth="1"/>
    <col min="1550" max="1550" width="13.5" style="57" customWidth="1"/>
    <col min="1551" max="1551" width="1" style="57" customWidth="1"/>
    <col min="1552" max="1552" width="13" style="57" customWidth="1"/>
    <col min="1553" max="1553" width="1.375" style="57" customWidth="1"/>
    <col min="1554" max="1554" width="13.5" style="57" bestFit="1" customWidth="1"/>
    <col min="1555" max="1555" width="1.625" style="57" customWidth="1"/>
    <col min="1556" max="1556" width="13.5" style="57" customWidth="1"/>
    <col min="1557" max="1557" width="1.375" style="57" customWidth="1"/>
    <col min="1558" max="1558" width="13.5" style="57" bestFit="1" customWidth="1"/>
    <col min="1559" max="1559" width="1.375" style="57" customWidth="1"/>
    <col min="1560" max="1560" width="15" style="57" customWidth="1"/>
    <col min="1561" max="1561" width="1.375" style="57" customWidth="1"/>
    <col min="1562" max="1562" width="14" style="57" customWidth="1"/>
    <col min="1563" max="1563" width="1.375" style="57" customWidth="1"/>
    <col min="1564" max="1564" width="13.375" style="57" customWidth="1"/>
    <col min="1565" max="1565" width="1.375" style="57" customWidth="1"/>
    <col min="1566" max="1566" width="14.5" style="57" customWidth="1"/>
    <col min="1567" max="1795" width="10.5" style="57"/>
    <col min="1796" max="1796" width="35.625" style="57" customWidth="1"/>
    <col min="1797" max="1797" width="8.375" style="57" customWidth="1"/>
    <col min="1798" max="1798" width="13.5" style="57" customWidth="1"/>
    <col min="1799" max="1799" width="1.375" style="57" customWidth="1"/>
    <col min="1800" max="1800" width="12.625" style="57" customWidth="1"/>
    <col min="1801" max="1801" width="1" style="57" customWidth="1"/>
    <col min="1802" max="1802" width="15" style="57" customWidth="1"/>
    <col min="1803" max="1803" width="1" style="57" customWidth="1"/>
    <col min="1804" max="1804" width="13.375" style="57" bestFit="1" customWidth="1"/>
    <col min="1805" max="1805" width="1" style="57" customWidth="1"/>
    <col min="1806" max="1806" width="13.5" style="57" customWidth="1"/>
    <col min="1807" max="1807" width="1" style="57" customWidth="1"/>
    <col min="1808" max="1808" width="13" style="57" customWidth="1"/>
    <col min="1809" max="1809" width="1.375" style="57" customWidth="1"/>
    <col min="1810" max="1810" width="13.5" style="57" bestFit="1" customWidth="1"/>
    <col min="1811" max="1811" width="1.625" style="57" customWidth="1"/>
    <col min="1812" max="1812" width="13.5" style="57" customWidth="1"/>
    <col min="1813" max="1813" width="1.375" style="57" customWidth="1"/>
    <col min="1814" max="1814" width="13.5" style="57" bestFit="1" customWidth="1"/>
    <col min="1815" max="1815" width="1.375" style="57" customWidth="1"/>
    <col min="1816" max="1816" width="15" style="57" customWidth="1"/>
    <col min="1817" max="1817" width="1.375" style="57" customWidth="1"/>
    <col min="1818" max="1818" width="14" style="57" customWidth="1"/>
    <col min="1819" max="1819" width="1.375" style="57" customWidth="1"/>
    <col min="1820" max="1820" width="13.375" style="57" customWidth="1"/>
    <col min="1821" max="1821" width="1.375" style="57" customWidth="1"/>
    <col min="1822" max="1822" width="14.5" style="57" customWidth="1"/>
    <col min="1823" max="2051" width="10.5" style="57"/>
    <col min="2052" max="2052" width="35.625" style="57" customWidth="1"/>
    <col min="2053" max="2053" width="8.375" style="57" customWidth="1"/>
    <col min="2054" max="2054" width="13.5" style="57" customWidth="1"/>
    <col min="2055" max="2055" width="1.375" style="57" customWidth="1"/>
    <col min="2056" max="2056" width="12.625" style="57" customWidth="1"/>
    <col min="2057" max="2057" width="1" style="57" customWidth="1"/>
    <col min="2058" max="2058" width="15" style="57" customWidth="1"/>
    <col min="2059" max="2059" width="1" style="57" customWidth="1"/>
    <col min="2060" max="2060" width="13.375" style="57" bestFit="1" customWidth="1"/>
    <col min="2061" max="2061" width="1" style="57" customWidth="1"/>
    <col min="2062" max="2062" width="13.5" style="57" customWidth="1"/>
    <col min="2063" max="2063" width="1" style="57" customWidth="1"/>
    <col min="2064" max="2064" width="13" style="57" customWidth="1"/>
    <col min="2065" max="2065" width="1.375" style="57" customWidth="1"/>
    <col min="2066" max="2066" width="13.5" style="57" bestFit="1" customWidth="1"/>
    <col min="2067" max="2067" width="1.625" style="57" customWidth="1"/>
    <col min="2068" max="2068" width="13.5" style="57" customWidth="1"/>
    <col min="2069" max="2069" width="1.375" style="57" customWidth="1"/>
    <col min="2070" max="2070" width="13.5" style="57" bestFit="1" customWidth="1"/>
    <col min="2071" max="2071" width="1.375" style="57" customWidth="1"/>
    <col min="2072" max="2072" width="15" style="57" customWidth="1"/>
    <col min="2073" max="2073" width="1.375" style="57" customWidth="1"/>
    <col min="2074" max="2074" width="14" style="57" customWidth="1"/>
    <col min="2075" max="2075" width="1.375" style="57" customWidth="1"/>
    <col min="2076" max="2076" width="13.375" style="57" customWidth="1"/>
    <col min="2077" max="2077" width="1.375" style="57" customWidth="1"/>
    <col min="2078" max="2078" width="14.5" style="57" customWidth="1"/>
    <col min="2079" max="2307" width="10.5" style="57"/>
    <col min="2308" max="2308" width="35.625" style="57" customWidth="1"/>
    <col min="2309" max="2309" width="8.375" style="57" customWidth="1"/>
    <col min="2310" max="2310" width="13.5" style="57" customWidth="1"/>
    <col min="2311" max="2311" width="1.375" style="57" customWidth="1"/>
    <col min="2312" max="2312" width="12.625" style="57" customWidth="1"/>
    <col min="2313" max="2313" width="1" style="57" customWidth="1"/>
    <col min="2314" max="2314" width="15" style="57" customWidth="1"/>
    <col min="2315" max="2315" width="1" style="57" customWidth="1"/>
    <col min="2316" max="2316" width="13.375" style="57" bestFit="1" customWidth="1"/>
    <col min="2317" max="2317" width="1" style="57" customWidth="1"/>
    <col min="2318" max="2318" width="13.5" style="57" customWidth="1"/>
    <col min="2319" max="2319" width="1" style="57" customWidth="1"/>
    <col min="2320" max="2320" width="13" style="57" customWidth="1"/>
    <col min="2321" max="2321" width="1.375" style="57" customWidth="1"/>
    <col min="2322" max="2322" width="13.5" style="57" bestFit="1" customWidth="1"/>
    <col min="2323" max="2323" width="1.625" style="57" customWidth="1"/>
    <col min="2324" max="2324" width="13.5" style="57" customWidth="1"/>
    <col min="2325" max="2325" width="1.375" style="57" customWidth="1"/>
    <col min="2326" max="2326" width="13.5" style="57" bestFit="1" customWidth="1"/>
    <col min="2327" max="2327" width="1.375" style="57" customWidth="1"/>
    <col min="2328" max="2328" width="15" style="57" customWidth="1"/>
    <col min="2329" max="2329" width="1.375" style="57" customWidth="1"/>
    <col min="2330" max="2330" width="14" style="57" customWidth="1"/>
    <col min="2331" max="2331" width="1.375" style="57" customWidth="1"/>
    <col min="2332" max="2332" width="13.375" style="57" customWidth="1"/>
    <col min="2333" max="2333" width="1.375" style="57" customWidth="1"/>
    <col min="2334" max="2334" width="14.5" style="57" customWidth="1"/>
    <col min="2335" max="2563" width="10.5" style="57"/>
    <col min="2564" max="2564" width="35.625" style="57" customWidth="1"/>
    <col min="2565" max="2565" width="8.375" style="57" customWidth="1"/>
    <col min="2566" max="2566" width="13.5" style="57" customWidth="1"/>
    <col min="2567" max="2567" width="1.375" style="57" customWidth="1"/>
    <col min="2568" max="2568" width="12.625" style="57" customWidth="1"/>
    <col min="2569" max="2569" width="1" style="57" customWidth="1"/>
    <col min="2570" max="2570" width="15" style="57" customWidth="1"/>
    <col min="2571" max="2571" width="1" style="57" customWidth="1"/>
    <col min="2572" max="2572" width="13.375" style="57" bestFit="1" customWidth="1"/>
    <col min="2573" max="2573" width="1" style="57" customWidth="1"/>
    <col min="2574" max="2574" width="13.5" style="57" customWidth="1"/>
    <col min="2575" max="2575" width="1" style="57" customWidth="1"/>
    <col min="2576" max="2576" width="13" style="57" customWidth="1"/>
    <col min="2577" max="2577" width="1.375" style="57" customWidth="1"/>
    <col min="2578" max="2578" width="13.5" style="57" bestFit="1" customWidth="1"/>
    <col min="2579" max="2579" width="1.625" style="57" customWidth="1"/>
    <col min="2580" max="2580" width="13.5" style="57" customWidth="1"/>
    <col min="2581" max="2581" width="1.375" style="57" customWidth="1"/>
    <col min="2582" max="2582" width="13.5" style="57" bestFit="1" customWidth="1"/>
    <col min="2583" max="2583" width="1.375" style="57" customWidth="1"/>
    <col min="2584" max="2584" width="15" style="57" customWidth="1"/>
    <col min="2585" max="2585" width="1.375" style="57" customWidth="1"/>
    <col min="2586" max="2586" width="14" style="57" customWidth="1"/>
    <col min="2587" max="2587" width="1.375" style="57" customWidth="1"/>
    <col min="2588" max="2588" width="13.375" style="57" customWidth="1"/>
    <col min="2589" max="2589" width="1.375" style="57" customWidth="1"/>
    <col min="2590" max="2590" width="14.5" style="57" customWidth="1"/>
    <col min="2591" max="2819" width="10.5" style="57"/>
    <col min="2820" max="2820" width="35.625" style="57" customWidth="1"/>
    <col min="2821" max="2821" width="8.375" style="57" customWidth="1"/>
    <col min="2822" max="2822" width="13.5" style="57" customWidth="1"/>
    <col min="2823" max="2823" width="1.375" style="57" customWidth="1"/>
    <col min="2824" max="2824" width="12.625" style="57" customWidth="1"/>
    <col min="2825" max="2825" width="1" style="57" customWidth="1"/>
    <col min="2826" max="2826" width="15" style="57" customWidth="1"/>
    <col min="2827" max="2827" width="1" style="57" customWidth="1"/>
    <col min="2828" max="2828" width="13.375" style="57" bestFit="1" customWidth="1"/>
    <col min="2829" max="2829" width="1" style="57" customWidth="1"/>
    <col min="2830" max="2830" width="13.5" style="57" customWidth="1"/>
    <col min="2831" max="2831" width="1" style="57" customWidth="1"/>
    <col min="2832" max="2832" width="13" style="57" customWidth="1"/>
    <col min="2833" max="2833" width="1.375" style="57" customWidth="1"/>
    <col min="2834" max="2834" width="13.5" style="57" bestFit="1" customWidth="1"/>
    <col min="2835" max="2835" width="1.625" style="57" customWidth="1"/>
    <col min="2836" max="2836" width="13.5" style="57" customWidth="1"/>
    <col min="2837" max="2837" width="1.375" style="57" customWidth="1"/>
    <col min="2838" max="2838" width="13.5" style="57" bestFit="1" customWidth="1"/>
    <col min="2839" max="2839" width="1.375" style="57" customWidth="1"/>
    <col min="2840" max="2840" width="15" style="57" customWidth="1"/>
    <col min="2841" max="2841" width="1.375" style="57" customWidth="1"/>
    <col min="2842" max="2842" width="14" style="57" customWidth="1"/>
    <col min="2843" max="2843" width="1.375" style="57" customWidth="1"/>
    <col min="2844" max="2844" width="13.375" style="57" customWidth="1"/>
    <col min="2845" max="2845" width="1.375" style="57" customWidth="1"/>
    <col min="2846" max="2846" width="14.5" style="57" customWidth="1"/>
    <col min="2847" max="3075" width="10.5" style="57"/>
    <col min="3076" max="3076" width="35.625" style="57" customWidth="1"/>
    <col min="3077" max="3077" width="8.375" style="57" customWidth="1"/>
    <col min="3078" max="3078" width="13.5" style="57" customWidth="1"/>
    <col min="3079" max="3079" width="1.375" style="57" customWidth="1"/>
    <col min="3080" max="3080" width="12.625" style="57" customWidth="1"/>
    <col min="3081" max="3081" width="1" style="57" customWidth="1"/>
    <col min="3082" max="3082" width="15" style="57" customWidth="1"/>
    <col min="3083" max="3083" width="1" style="57" customWidth="1"/>
    <col min="3084" max="3084" width="13.375" style="57" bestFit="1" customWidth="1"/>
    <col min="3085" max="3085" width="1" style="57" customWidth="1"/>
    <col min="3086" max="3086" width="13.5" style="57" customWidth="1"/>
    <col min="3087" max="3087" width="1" style="57" customWidth="1"/>
    <col min="3088" max="3088" width="13" style="57" customWidth="1"/>
    <col min="3089" max="3089" width="1.375" style="57" customWidth="1"/>
    <col min="3090" max="3090" width="13.5" style="57" bestFit="1" customWidth="1"/>
    <col min="3091" max="3091" width="1.625" style="57" customWidth="1"/>
    <col min="3092" max="3092" width="13.5" style="57" customWidth="1"/>
    <col min="3093" max="3093" width="1.375" style="57" customWidth="1"/>
    <col min="3094" max="3094" width="13.5" style="57" bestFit="1" customWidth="1"/>
    <col min="3095" max="3095" width="1.375" style="57" customWidth="1"/>
    <col min="3096" max="3096" width="15" style="57" customWidth="1"/>
    <col min="3097" max="3097" width="1.375" style="57" customWidth="1"/>
    <col min="3098" max="3098" width="14" style="57" customWidth="1"/>
    <col min="3099" max="3099" width="1.375" style="57" customWidth="1"/>
    <col min="3100" max="3100" width="13.375" style="57" customWidth="1"/>
    <col min="3101" max="3101" width="1.375" style="57" customWidth="1"/>
    <col min="3102" max="3102" width="14.5" style="57" customWidth="1"/>
    <col min="3103" max="3331" width="10.5" style="57"/>
    <col min="3332" max="3332" width="35.625" style="57" customWidth="1"/>
    <col min="3333" max="3333" width="8.375" style="57" customWidth="1"/>
    <col min="3334" max="3334" width="13.5" style="57" customWidth="1"/>
    <col min="3335" max="3335" width="1.375" style="57" customWidth="1"/>
    <col min="3336" max="3336" width="12.625" style="57" customWidth="1"/>
    <col min="3337" max="3337" width="1" style="57" customWidth="1"/>
    <col min="3338" max="3338" width="15" style="57" customWidth="1"/>
    <col min="3339" max="3339" width="1" style="57" customWidth="1"/>
    <col min="3340" max="3340" width="13.375" style="57" bestFit="1" customWidth="1"/>
    <col min="3341" max="3341" width="1" style="57" customWidth="1"/>
    <col min="3342" max="3342" width="13.5" style="57" customWidth="1"/>
    <col min="3343" max="3343" width="1" style="57" customWidth="1"/>
    <col min="3344" max="3344" width="13" style="57" customWidth="1"/>
    <col min="3345" max="3345" width="1.375" style="57" customWidth="1"/>
    <col min="3346" max="3346" width="13.5" style="57" bestFit="1" customWidth="1"/>
    <col min="3347" max="3347" width="1.625" style="57" customWidth="1"/>
    <col min="3348" max="3348" width="13.5" style="57" customWidth="1"/>
    <col min="3349" max="3349" width="1.375" style="57" customWidth="1"/>
    <col min="3350" max="3350" width="13.5" style="57" bestFit="1" customWidth="1"/>
    <col min="3351" max="3351" width="1.375" style="57" customWidth="1"/>
    <col min="3352" max="3352" width="15" style="57" customWidth="1"/>
    <col min="3353" max="3353" width="1.375" style="57" customWidth="1"/>
    <col min="3354" max="3354" width="14" style="57" customWidth="1"/>
    <col min="3355" max="3355" width="1.375" style="57" customWidth="1"/>
    <col min="3356" max="3356" width="13.375" style="57" customWidth="1"/>
    <col min="3357" max="3357" width="1.375" style="57" customWidth="1"/>
    <col min="3358" max="3358" width="14.5" style="57" customWidth="1"/>
    <col min="3359" max="3587" width="10.5" style="57"/>
    <col min="3588" max="3588" width="35.625" style="57" customWidth="1"/>
    <col min="3589" max="3589" width="8.375" style="57" customWidth="1"/>
    <col min="3590" max="3590" width="13.5" style="57" customWidth="1"/>
    <col min="3591" max="3591" width="1.375" style="57" customWidth="1"/>
    <col min="3592" max="3592" width="12.625" style="57" customWidth="1"/>
    <col min="3593" max="3593" width="1" style="57" customWidth="1"/>
    <col min="3594" max="3594" width="15" style="57" customWidth="1"/>
    <col min="3595" max="3595" width="1" style="57" customWidth="1"/>
    <col min="3596" max="3596" width="13.375" style="57" bestFit="1" customWidth="1"/>
    <col min="3597" max="3597" width="1" style="57" customWidth="1"/>
    <col min="3598" max="3598" width="13.5" style="57" customWidth="1"/>
    <col min="3599" max="3599" width="1" style="57" customWidth="1"/>
    <col min="3600" max="3600" width="13" style="57" customWidth="1"/>
    <col min="3601" max="3601" width="1.375" style="57" customWidth="1"/>
    <col min="3602" max="3602" width="13.5" style="57" bestFit="1" customWidth="1"/>
    <col min="3603" max="3603" width="1.625" style="57" customWidth="1"/>
    <col min="3604" max="3604" width="13.5" style="57" customWidth="1"/>
    <col min="3605" max="3605" width="1.375" style="57" customWidth="1"/>
    <col min="3606" max="3606" width="13.5" style="57" bestFit="1" customWidth="1"/>
    <col min="3607" max="3607" width="1.375" style="57" customWidth="1"/>
    <col min="3608" max="3608" width="15" style="57" customWidth="1"/>
    <col min="3609" max="3609" width="1.375" style="57" customWidth="1"/>
    <col min="3610" max="3610" width="14" style="57" customWidth="1"/>
    <col min="3611" max="3611" width="1.375" style="57" customWidth="1"/>
    <col min="3612" max="3612" width="13.375" style="57" customWidth="1"/>
    <col min="3613" max="3613" width="1.375" style="57" customWidth="1"/>
    <col min="3614" max="3614" width="14.5" style="57" customWidth="1"/>
    <col min="3615" max="3843" width="10.5" style="57"/>
    <col min="3844" max="3844" width="35.625" style="57" customWidth="1"/>
    <col min="3845" max="3845" width="8.375" style="57" customWidth="1"/>
    <col min="3846" max="3846" width="13.5" style="57" customWidth="1"/>
    <col min="3847" max="3847" width="1.375" style="57" customWidth="1"/>
    <col min="3848" max="3848" width="12.625" style="57" customWidth="1"/>
    <col min="3849" max="3849" width="1" style="57" customWidth="1"/>
    <col min="3850" max="3850" width="15" style="57" customWidth="1"/>
    <col min="3851" max="3851" width="1" style="57" customWidth="1"/>
    <col min="3852" max="3852" width="13.375" style="57" bestFit="1" customWidth="1"/>
    <col min="3853" max="3853" width="1" style="57" customWidth="1"/>
    <col min="3854" max="3854" width="13.5" style="57" customWidth="1"/>
    <col min="3855" max="3855" width="1" style="57" customWidth="1"/>
    <col min="3856" max="3856" width="13" style="57" customWidth="1"/>
    <col min="3857" max="3857" width="1.375" style="57" customWidth="1"/>
    <col min="3858" max="3858" width="13.5" style="57" bestFit="1" customWidth="1"/>
    <col min="3859" max="3859" width="1.625" style="57" customWidth="1"/>
    <col min="3860" max="3860" width="13.5" style="57" customWidth="1"/>
    <col min="3861" max="3861" width="1.375" style="57" customWidth="1"/>
    <col min="3862" max="3862" width="13.5" style="57" bestFit="1" customWidth="1"/>
    <col min="3863" max="3863" width="1.375" style="57" customWidth="1"/>
    <col min="3864" max="3864" width="15" style="57" customWidth="1"/>
    <col min="3865" max="3865" width="1.375" style="57" customWidth="1"/>
    <col min="3866" max="3866" width="14" style="57" customWidth="1"/>
    <col min="3867" max="3867" width="1.375" style="57" customWidth="1"/>
    <col min="3868" max="3868" width="13.375" style="57" customWidth="1"/>
    <col min="3869" max="3869" width="1.375" style="57" customWidth="1"/>
    <col min="3870" max="3870" width="14.5" style="57" customWidth="1"/>
    <col min="3871" max="4099" width="10.5" style="57"/>
    <col min="4100" max="4100" width="35.625" style="57" customWidth="1"/>
    <col min="4101" max="4101" width="8.375" style="57" customWidth="1"/>
    <col min="4102" max="4102" width="13.5" style="57" customWidth="1"/>
    <col min="4103" max="4103" width="1.375" style="57" customWidth="1"/>
    <col min="4104" max="4104" width="12.625" style="57" customWidth="1"/>
    <col min="4105" max="4105" width="1" style="57" customWidth="1"/>
    <col min="4106" max="4106" width="15" style="57" customWidth="1"/>
    <col min="4107" max="4107" width="1" style="57" customWidth="1"/>
    <col min="4108" max="4108" width="13.375" style="57" bestFit="1" customWidth="1"/>
    <col min="4109" max="4109" width="1" style="57" customWidth="1"/>
    <col min="4110" max="4110" width="13.5" style="57" customWidth="1"/>
    <col min="4111" max="4111" width="1" style="57" customWidth="1"/>
    <col min="4112" max="4112" width="13" style="57" customWidth="1"/>
    <col min="4113" max="4113" width="1.375" style="57" customWidth="1"/>
    <col min="4114" max="4114" width="13.5" style="57" bestFit="1" customWidth="1"/>
    <col min="4115" max="4115" width="1.625" style="57" customWidth="1"/>
    <col min="4116" max="4116" width="13.5" style="57" customWidth="1"/>
    <col min="4117" max="4117" width="1.375" style="57" customWidth="1"/>
    <col min="4118" max="4118" width="13.5" style="57" bestFit="1" customWidth="1"/>
    <col min="4119" max="4119" width="1.375" style="57" customWidth="1"/>
    <col min="4120" max="4120" width="15" style="57" customWidth="1"/>
    <col min="4121" max="4121" width="1.375" style="57" customWidth="1"/>
    <col min="4122" max="4122" width="14" style="57" customWidth="1"/>
    <col min="4123" max="4123" width="1.375" style="57" customWidth="1"/>
    <col min="4124" max="4124" width="13.375" style="57" customWidth="1"/>
    <col min="4125" max="4125" width="1.375" style="57" customWidth="1"/>
    <col min="4126" max="4126" width="14.5" style="57" customWidth="1"/>
    <col min="4127" max="4355" width="10.5" style="57"/>
    <col min="4356" max="4356" width="35.625" style="57" customWidth="1"/>
    <col min="4357" max="4357" width="8.375" style="57" customWidth="1"/>
    <col min="4358" max="4358" width="13.5" style="57" customWidth="1"/>
    <col min="4359" max="4359" width="1.375" style="57" customWidth="1"/>
    <col min="4360" max="4360" width="12.625" style="57" customWidth="1"/>
    <col min="4361" max="4361" width="1" style="57" customWidth="1"/>
    <col min="4362" max="4362" width="15" style="57" customWidth="1"/>
    <col min="4363" max="4363" width="1" style="57" customWidth="1"/>
    <col min="4364" max="4364" width="13.375" style="57" bestFit="1" customWidth="1"/>
    <col min="4365" max="4365" width="1" style="57" customWidth="1"/>
    <col min="4366" max="4366" width="13.5" style="57" customWidth="1"/>
    <col min="4367" max="4367" width="1" style="57" customWidth="1"/>
    <col min="4368" max="4368" width="13" style="57" customWidth="1"/>
    <col min="4369" max="4369" width="1.375" style="57" customWidth="1"/>
    <col min="4370" max="4370" width="13.5" style="57" bestFit="1" customWidth="1"/>
    <col min="4371" max="4371" width="1.625" style="57" customWidth="1"/>
    <col min="4372" max="4372" width="13.5" style="57" customWidth="1"/>
    <col min="4373" max="4373" width="1.375" style="57" customWidth="1"/>
    <col min="4374" max="4374" width="13.5" style="57" bestFit="1" customWidth="1"/>
    <col min="4375" max="4375" width="1.375" style="57" customWidth="1"/>
    <col min="4376" max="4376" width="15" style="57" customWidth="1"/>
    <col min="4377" max="4377" width="1.375" style="57" customWidth="1"/>
    <col min="4378" max="4378" width="14" style="57" customWidth="1"/>
    <col min="4379" max="4379" width="1.375" style="57" customWidth="1"/>
    <col min="4380" max="4380" width="13.375" style="57" customWidth="1"/>
    <col min="4381" max="4381" width="1.375" style="57" customWidth="1"/>
    <col min="4382" max="4382" width="14.5" style="57" customWidth="1"/>
    <col min="4383" max="4611" width="10.5" style="57"/>
    <col min="4612" max="4612" width="35.625" style="57" customWidth="1"/>
    <col min="4613" max="4613" width="8.375" style="57" customWidth="1"/>
    <col min="4614" max="4614" width="13.5" style="57" customWidth="1"/>
    <col min="4615" max="4615" width="1.375" style="57" customWidth="1"/>
    <col min="4616" max="4616" width="12.625" style="57" customWidth="1"/>
    <col min="4617" max="4617" width="1" style="57" customWidth="1"/>
    <col min="4618" max="4618" width="15" style="57" customWidth="1"/>
    <col min="4619" max="4619" width="1" style="57" customWidth="1"/>
    <col min="4620" max="4620" width="13.375" style="57" bestFit="1" customWidth="1"/>
    <col min="4621" max="4621" width="1" style="57" customWidth="1"/>
    <col min="4622" max="4622" width="13.5" style="57" customWidth="1"/>
    <col min="4623" max="4623" width="1" style="57" customWidth="1"/>
    <col min="4624" max="4624" width="13" style="57" customWidth="1"/>
    <col min="4625" max="4625" width="1.375" style="57" customWidth="1"/>
    <col min="4626" max="4626" width="13.5" style="57" bestFit="1" customWidth="1"/>
    <col min="4627" max="4627" width="1.625" style="57" customWidth="1"/>
    <col min="4628" max="4628" width="13.5" style="57" customWidth="1"/>
    <col min="4629" max="4629" width="1.375" style="57" customWidth="1"/>
    <col min="4630" max="4630" width="13.5" style="57" bestFit="1" customWidth="1"/>
    <col min="4631" max="4631" width="1.375" style="57" customWidth="1"/>
    <col min="4632" max="4632" width="15" style="57" customWidth="1"/>
    <col min="4633" max="4633" width="1.375" style="57" customWidth="1"/>
    <col min="4634" max="4634" width="14" style="57" customWidth="1"/>
    <col min="4635" max="4635" width="1.375" style="57" customWidth="1"/>
    <col min="4636" max="4636" width="13.375" style="57" customWidth="1"/>
    <col min="4637" max="4637" width="1.375" style="57" customWidth="1"/>
    <col min="4638" max="4638" width="14.5" style="57" customWidth="1"/>
    <col min="4639" max="4867" width="10.5" style="57"/>
    <col min="4868" max="4868" width="35.625" style="57" customWidth="1"/>
    <col min="4869" max="4869" width="8.375" style="57" customWidth="1"/>
    <col min="4870" max="4870" width="13.5" style="57" customWidth="1"/>
    <col min="4871" max="4871" width="1.375" style="57" customWidth="1"/>
    <col min="4872" max="4872" width="12.625" style="57" customWidth="1"/>
    <col min="4873" max="4873" width="1" style="57" customWidth="1"/>
    <col min="4874" max="4874" width="15" style="57" customWidth="1"/>
    <col min="4875" max="4875" width="1" style="57" customWidth="1"/>
    <col min="4876" max="4876" width="13.375" style="57" bestFit="1" customWidth="1"/>
    <col min="4877" max="4877" width="1" style="57" customWidth="1"/>
    <col min="4878" max="4878" width="13.5" style="57" customWidth="1"/>
    <col min="4879" max="4879" width="1" style="57" customWidth="1"/>
    <col min="4880" max="4880" width="13" style="57" customWidth="1"/>
    <col min="4881" max="4881" width="1.375" style="57" customWidth="1"/>
    <col min="4882" max="4882" width="13.5" style="57" bestFit="1" customWidth="1"/>
    <col min="4883" max="4883" width="1.625" style="57" customWidth="1"/>
    <col min="4884" max="4884" width="13.5" style="57" customWidth="1"/>
    <col min="4885" max="4885" width="1.375" style="57" customWidth="1"/>
    <col min="4886" max="4886" width="13.5" style="57" bestFit="1" customWidth="1"/>
    <col min="4887" max="4887" width="1.375" style="57" customWidth="1"/>
    <col min="4888" max="4888" width="15" style="57" customWidth="1"/>
    <col min="4889" max="4889" width="1.375" style="57" customWidth="1"/>
    <col min="4890" max="4890" width="14" style="57" customWidth="1"/>
    <col min="4891" max="4891" width="1.375" style="57" customWidth="1"/>
    <col min="4892" max="4892" width="13.375" style="57" customWidth="1"/>
    <col min="4893" max="4893" width="1.375" style="57" customWidth="1"/>
    <col min="4894" max="4894" width="14.5" style="57" customWidth="1"/>
    <col min="4895" max="5123" width="10.5" style="57"/>
    <col min="5124" max="5124" width="35.625" style="57" customWidth="1"/>
    <col min="5125" max="5125" width="8.375" style="57" customWidth="1"/>
    <col min="5126" max="5126" width="13.5" style="57" customWidth="1"/>
    <col min="5127" max="5127" width="1.375" style="57" customWidth="1"/>
    <col min="5128" max="5128" width="12.625" style="57" customWidth="1"/>
    <col min="5129" max="5129" width="1" style="57" customWidth="1"/>
    <col min="5130" max="5130" width="15" style="57" customWidth="1"/>
    <col min="5131" max="5131" width="1" style="57" customWidth="1"/>
    <col min="5132" max="5132" width="13.375" style="57" bestFit="1" customWidth="1"/>
    <col min="5133" max="5133" width="1" style="57" customWidth="1"/>
    <col min="5134" max="5134" width="13.5" style="57" customWidth="1"/>
    <col min="5135" max="5135" width="1" style="57" customWidth="1"/>
    <col min="5136" max="5136" width="13" style="57" customWidth="1"/>
    <col min="5137" max="5137" width="1.375" style="57" customWidth="1"/>
    <col min="5138" max="5138" width="13.5" style="57" bestFit="1" customWidth="1"/>
    <col min="5139" max="5139" width="1.625" style="57" customWidth="1"/>
    <col min="5140" max="5140" width="13.5" style="57" customWidth="1"/>
    <col min="5141" max="5141" width="1.375" style="57" customWidth="1"/>
    <col min="5142" max="5142" width="13.5" style="57" bestFit="1" customWidth="1"/>
    <col min="5143" max="5143" width="1.375" style="57" customWidth="1"/>
    <col min="5144" max="5144" width="15" style="57" customWidth="1"/>
    <col min="5145" max="5145" width="1.375" style="57" customWidth="1"/>
    <col min="5146" max="5146" width="14" style="57" customWidth="1"/>
    <col min="5147" max="5147" width="1.375" style="57" customWidth="1"/>
    <col min="5148" max="5148" width="13.375" style="57" customWidth="1"/>
    <col min="5149" max="5149" width="1.375" style="57" customWidth="1"/>
    <col min="5150" max="5150" width="14.5" style="57" customWidth="1"/>
    <col min="5151" max="5379" width="10.5" style="57"/>
    <col min="5380" max="5380" width="35.625" style="57" customWidth="1"/>
    <col min="5381" max="5381" width="8.375" style="57" customWidth="1"/>
    <col min="5382" max="5382" width="13.5" style="57" customWidth="1"/>
    <col min="5383" max="5383" width="1.375" style="57" customWidth="1"/>
    <col min="5384" max="5384" width="12.625" style="57" customWidth="1"/>
    <col min="5385" max="5385" width="1" style="57" customWidth="1"/>
    <col min="5386" max="5386" width="15" style="57" customWidth="1"/>
    <col min="5387" max="5387" width="1" style="57" customWidth="1"/>
    <col min="5388" max="5388" width="13.375" style="57" bestFit="1" customWidth="1"/>
    <col min="5389" max="5389" width="1" style="57" customWidth="1"/>
    <col min="5390" max="5390" width="13.5" style="57" customWidth="1"/>
    <col min="5391" max="5391" width="1" style="57" customWidth="1"/>
    <col min="5392" max="5392" width="13" style="57" customWidth="1"/>
    <col min="5393" max="5393" width="1.375" style="57" customWidth="1"/>
    <col min="5394" max="5394" width="13.5" style="57" bestFit="1" customWidth="1"/>
    <col min="5395" max="5395" width="1.625" style="57" customWidth="1"/>
    <col min="5396" max="5396" width="13.5" style="57" customWidth="1"/>
    <col min="5397" max="5397" width="1.375" style="57" customWidth="1"/>
    <col min="5398" max="5398" width="13.5" style="57" bestFit="1" customWidth="1"/>
    <col min="5399" max="5399" width="1.375" style="57" customWidth="1"/>
    <col min="5400" max="5400" width="15" style="57" customWidth="1"/>
    <col min="5401" max="5401" width="1.375" style="57" customWidth="1"/>
    <col min="5402" max="5402" width="14" style="57" customWidth="1"/>
    <col min="5403" max="5403" width="1.375" style="57" customWidth="1"/>
    <col min="5404" max="5404" width="13.375" style="57" customWidth="1"/>
    <col min="5405" max="5405" width="1.375" style="57" customWidth="1"/>
    <col min="5406" max="5406" width="14.5" style="57" customWidth="1"/>
    <col min="5407" max="5635" width="10.5" style="57"/>
    <col min="5636" max="5636" width="35.625" style="57" customWidth="1"/>
    <col min="5637" max="5637" width="8.375" style="57" customWidth="1"/>
    <col min="5638" max="5638" width="13.5" style="57" customWidth="1"/>
    <col min="5639" max="5639" width="1.375" style="57" customWidth="1"/>
    <col min="5640" max="5640" width="12.625" style="57" customWidth="1"/>
    <col min="5641" max="5641" width="1" style="57" customWidth="1"/>
    <col min="5642" max="5642" width="15" style="57" customWidth="1"/>
    <col min="5643" max="5643" width="1" style="57" customWidth="1"/>
    <col min="5644" max="5644" width="13.375" style="57" bestFit="1" customWidth="1"/>
    <col min="5645" max="5645" width="1" style="57" customWidth="1"/>
    <col min="5646" max="5646" width="13.5" style="57" customWidth="1"/>
    <col min="5647" max="5647" width="1" style="57" customWidth="1"/>
    <col min="5648" max="5648" width="13" style="57" customWidth="1"/>
    <col min="5649" max="5649" width="1.375" style="57" customWidth="1"/>
    <col min="5650" max="5650" width="13.5" style="57" bestFit="1" customWidth="1"/>
    <col min="5651" max="5651" width="1.625" style="57" customWidth="1"/>
    <col min="5652" max="5652" width="13.5" style="57" customWidth="1"/>
    <col min="5653" max="5653" width="1.375" style="57" customWidth="1"/>
    <col min="5654" max="5654" width="13.5" style="57" bestFit="1" customWidth="1"/>
    <col min="5655" max="5655" width="1.375" style="57" customWidth="1"/>
    <col min="5656" max="5656" width="15" style="57" customWidth="1"/>
    <col min="5657" max="5657" width="1.375" style="57" customWidth="1"/>
    <col min="5658" max="5658" width="14" style="57" customWidth="1"/>
    <col min="5659" max="5659" width="1.375" style="57" customWidth="1"/>
    <col min="5660" max="5660" width="13.375" style="57" customWidth="1"/>
    <col min="5661" max="5661" width="1.375" style="57" customWidth="1"/>
    <col min="5662" max="5662" width="14.5" style="57" customWidth="1"/>
    <col min="5663" max="5891" width="10.5" style="57"/>
    <col min="5892" max="5892" width="35.625" style="57" customWidth="1"/>
    <col min="5893" max="5893" width="8.375" style="57" customWidth="1"/>
    <col min="5894" max="5894" width="13.5" style="57" customWidth="1"/>
    <col min="5895" max="5895" width="1.375" style="57" customWidth="1"/>
    <col min="5896" max="5896" width="12.625" style="57" customWidth="1"/>
    <col min="5897" max="5897" width="1" style="57" customWidth="1"/>
    <col min="5898" max="5898" width="15" style="57" customWidth="1"/>
    <col min="5899" max="5899" width="1" style="57" customWidth="1"/>
    <col min="5900" max="5900" width="13.375" style="57" bestFit="1" customWidth="1"/>
    <col min="5901" max="5901" width="1" style="57" customWidth="1"/>
    <col min="5902" max="5902" width="13.5" style="57" customWidth="1"/>
    <col min="5903" max="5903" width="1" style="57" customWidth="1"/>
    <col min="5904" max="5904" width="13" style="57" customWidth="1"/>
    <col min="5905" max="5905" width="1.375" style="57" customWidth="1"/>
    <col min="5906" max="5906" width="13.5" style="57" bestFit="1" customWidth="1"/>
    <col min="5907" max="5907" width="1.625" style="57" customWidth="1"/>
    <col min="5908" max="5908" width="13.5" style="57" customWidth="1"/>
    <col min="5909" max="5909" width="1.375" style="57" customWidth="1"/>
    <col min="5910" max="5910" width="13.5" style="57" bestFit="1" customWidth="1"/>
    <col min="5911" max="5911" width="1.375" style="57" customWidth="1"/>
    <col min="5912" max="5912" width="15" style="57" customWidth="1"/>
    <col min="5913" max="5913" width="1.375" style="57" customWidth="1"/>
    <col min="5914" max="5914" width="14" style="57" customWidth="1"/>
    <col min="5915" max="5915" width="1.375" style="57" customWidth="1"/>
    <col min="5916" max="5916" width="13.375" style="57" customWidth="1"/>
    <col min="5917" max="5917" width="1.375" style="57" customWidth="1"/>
    <col min="5918" max="5918" width="14.5" style="57" customWidth="1"/>
    <col min="5919" max="6147" width="10.5" style="57"/>
    <col min="6148" max="6148" width="35.625" style="57" customWidth="1"/>
    <col min="6149" max="6149" width="8.375" style="57" customWidth="1"/>
    <col min="6150" max="6150" width="13.5" style="57" customWidth="1"/>
    <col min="6151" max="6151" width="1.375" style="57" customWidth="1"/>
    <col min="6152" max="6152" width="12.625" style="57" customWidth="1"/>
    <col min="6153" max="6153" width="1" style="57" customWidth="1"/>
    <col min="6154" max="6154" width="15" style="57" customWidth="1"/>
    <col min="6155" max="6155" width="1" style="57" customWidth="1"/>
    <col min="6156" max="6156" width="13.375" style="57" bestFit="1" customWidth="1"/>
    <col min="6157" max="6157" width="1" style="57" customWidth="1"/>
    <col min="6158" max="6158" width="13.5" style="57" customWidth="1"/>
    <col min="6159" max="6159" width="1" style="57" customWidth="1"/>
    <col min="6160" max="6160" width="13" style="57" customWidth="1"/>
    <col min="6161" max="6161" width="1.375" style="57" customWidth="1"/>
    <col min="6162" max="6162" width="13.5" style="57" bestFit="1" customWidth="1"/>
    <col min="6163" max="6163" width="1.625" style="57" customWidth="1"/>
    <col min="6164" max="6164" width="13.5" style="57" customWidth="1"/>
    <col min="6165" max="6165" width="1.375" style="57" customWidth="1"/>
    <col min="6166" max="6166" width="13.5" style="57" bestFit="1" customWidth="1"/>
    <col min="6167" max="6167" width="1.375" style="57" customWidth="1"/>
    <col min="6168" max="6168" width="15" style="57" customWidth="1"/>
    <col min="6169" max="6169" width="1.375" style="57" customWidth="1"/>
    <col min="6170" max="6170" width="14" style="57" customWidth="1"/>
    <col min="6171" max="6171" width="1.375" style="57" customWidth="1"/>
    <col min="6172" max="6172" width="13.375" style="57" customWidth="1"/>
    <col min="6173" max="6173" width="1.375" style="57" customWidth="1"/>
    <col min="6174" max="6174" width="14.5" style="57" customWidth="1"/>
    <col min="6175" max="6403" width="10.5" style="57"/>
    <col min="6404" max="6404" width="35.625" style="57" customWidth="1"/>
    <col min="6405" max="6405" width="8.375" style="57" customWidth="1"/>
    <col min="6406" max="6406" width="13.5" style="57" customWidth="1"/>
    <col min="6407" max="6407" width="1.375" style="57" customWidth="1"/>
    <col min="6408" max="6408" width="12.625" style="57" customWidth="1"/>
    <col min="6409" max="6409" width="1" style="57" customWidth="1"/>
    <col min="6410" max="6410" width="15" style="57" customWidth="1"/>
    <col min="6411" max="6411" width="1" style="57" customWidth="1"/>
    <col min="6412" max="6412" width="13.375" style="57" bestFit="1" customWidth="1"/>
    <col min="6413" max="6413" width="1" style="57" customWidth="1"/>
    <col min="6414" max="6414" width="13.5" style="57" customWidth="1"/>
    <col min="6415" max="6415" width="1" style="57" customWidth="1"/>
    <col min="6416" max="6416" width="13" style="57" customWidth="1"/>
    <col min="6417" max="6417" width="1.375" style="57" customWidth="1"/>
    <col min="6418" max="6418" width="13.5" style="57" bestFit="1" customWidth="1"/>
    <col min="6419" max="6419" width="1.625" style="57" customWidth="1"/>
    <col min="6420" max="6420" width="13.5" style="57" customWidth="1"/>
    <col min="6421" max="6421" width="1.375" style="57" customWidth="1"/>
    <col min="6422" max="6422" width="13.5" style="57" bestFit="1" customWidth="1"/>
    <col min="6423" max="6423" width="1.375" style="57" customWidth="1"/>
    <col min="6424" max="6424" width="15" style="57" customWidth="1"/>
    <col min="6425" max="6425" width="1.375" style="57" customWidth="1"/>
    <col min="6426" max="6426" width="14" style="57" customWidth="1"/>
    <col min="6427" max="6427" width="1.375" style="57" customWidth="1"/>
    <col min="6428" max="6428" width="13.375" style="57" customWidth="1"/>
    <col min="6429" max="6429" width="1.375" style="57" customWidth="1"/>
    <col min="6430" max="6430" width="14.5" style="57" customWidth="1"/>
    <col min="6431" max="6659" width="10.5" style="57"/>
    <col min="6660" max="6660" width="35.625" style="57" customWidth="1"/>
    <col min="6661" max="6661" width="8.375" style="57" customWidth="1"/>
    <col min="6662" max="6662" width="13.5" style="57" customWidth="1"/>
    <col min="6663" max="6663" width="1.375" style="57" customWidth="1"/>
    <col min="6664" max="6664" width="12.625" style="57" customWidth="1"/>
    <col min="6665" max="6665" width="1" style="57" customWidth="1"/>
    <col min="6666" max="6666" width="15" style="57" customWidth="1"/>
    <col min="6667" max="6667" width="1" style="57" customWidth="1"/>
    <col min="6668" max="6668" width="13.375" style="57" bestFit="1" customWidth="1"/>
    <col min="6669" max="6669" width="1" style="57" customWidth="1"/>
    <col min="6670" max="6670" width="13.5" style="57" customWidth="1"/>
    <col min="6671" max="6671" width="1" style="57" customWidth="1"/>
    <col min="6672" max="6672" width="13" style="57" customWidth="1"/>
    <col min="6673" max="6673" width="1.375" style="57" customWidth="1"/>
    <col min="6674" max="6674" width="13.5" style="57" bestFit="1" customWidth="1"/>
    <col min="6675" max="6675" width="1.625" style="57" customWidth="1"/>
    <col min="6676" max="6676" width="13.5" style="57" customWidth="1"/>
    <col min="6677" max="6677" width="1.375" style="57" customWidth="1"/>
    <col min="6678" max="6678" width="13.5" style="57" bestFit="1" customWidth="1"/>
    <col min="6679" max="6679" width="1.375" style="57" customWidth="1"/>
    <col min="6680" max="6680" width="15" style="57" customWidth="1"/>
    <col min="6681" max="6681" width="1.375" style="57" customWidth="1"/>
    <col min="6682" max="6682" width="14" style="57" customWidth="1"/>
    <col min="6683" max="6683" width="1.375" style="57" customWidth="1"/>
    <col min="6684" max="6684" width="13.375" style="57" customWidth="1"/>
    <col min="6685" max="6685" width="1.375" style="57" customWidth="1"/>
    <col min="6686" max="6686" width="14.5" style="57" customWidth="1"/>
    <col min="6687" max="6915" width="10.5" style="57"/>
    <col min="6916" max="6916" width="35.625" style="57" customWidth="1"/>
    <col min="6917" max="6917" width="8.375" style="57" customWidth="1"/>
    <col min="6918" max="6918" width="13.5" style="57" customWidth="1"/>
    <col min="6919" max="6919" width="1.375" style="57" customWidth="1"/>
    <col min="6920" max="6920" width="12.625" style="57" customWidth="1"/>
    <col min="6921" max="6921" width="1" style="57" customWidth="1"/>
    <col min="6922" max="6922" width="15" style="57" customWidth="1"/>
    <col min="6923" max="6923" width="1" style="57" customWidth="1"/>
    <col min="6924" max="6924" width="13.375" style="57" bestFit="1" customWidth="1"/>
    <col min="6925" max="6925" width="1" style="57" customWidth="1"/>
    <col min="6926" max="6926" width="13.5" style="57" customWidth="1"/>
    <col min="6927" max="6927" width="1" style="57" customWidth="1"/>
    <col min="6928" max="6928" width="13" style="57" customWidth="1"/>
    <col min="6929" max="6929" width="1.375" style="57" customWidth="1"/>
    <col min="6930" max="6930" width="13.5" style="57" bestFit="1" customWidth="1"/>
    <col min="6931" max="6931" width="1.625" style="57" customWidth="1"/>
    <col min="6932" max="6932" width="13.5" style="57" customWidth="1"/>
    <col min="6933" max="6933" width="1.375" style="57" customWidth="1"/>
    <col min="6934" max="6934" width="13.5" style="57" bestFit="1" customWidth="1"/>
    <col min="6935" max="6935" width="1.375" style="57" customWidth="1"/>
    <col min="6936" max="6936" width="15" style="57" customWidth="1"/>
    <col min="6937" max="6937" width="1.375" style="57" customWidth="1"/>
    <col min="6938" max="6938" width="14" style="57" customWidth="1"/>
    <col min="6939" max="6939" width="1.375" style="57" customWidth="1"/>
    <col min="6940" max="6940" width="13.375" style="57" customWidth="1"/>
    <col min="6941" max="6941" width="1.375" style="57" customWidth="1"/>
    <col min="6942" max="6942" width="14.5" style="57" customWidth="1"/>
    <col min="6943" max="7171" width="10.5" style="57"/>
    <col min="7172" max="7172" width="35.625" style="57" customWidth="1"/>
    <col min="7173" max="7173" width="8.375" style="57" customWidth="1"/>
    <col min="7174" max="7174" width="13.5" style="57" customWidth="1"/>
    <col min="7175" max="7175" width="1.375" style="57" customWidth="1"/>
    <col min="7176" max="7176" width="12.625" style="57" customWidth="1"/>
    <col min="7177" max="7177" width="1" style="57" customWidth="1"/>
    <col min="7178" max="7178" width="15" style="57" customWidth="1"/>
    <col min="7179" max="7179" width="1" style="57" customWidth="1"/>
    <col min="7180" max="7180" width="13.375" style="57" bestFit="1" customWidth="1"/>
    <col min="7181" max="7181" width="1" style="57" customWidth="1"/>
    <col min="7182" max="7182" width="13.5" style="57" customWidth="1"/>
    <col min="7183" max="7183" width="1" style="57" customWidth="1"/>
    <col min="7184" max="7184" width="13" style="57" customWidth="1"/>
    <col min="7185" max="7185" width="1.375" style="57" customWidth="1"/>
    <col min="7186" max="7186" width="13.5" style="57" bestFit="1" customWidth="1"/>
    <col min="7187" max="7187" width="1.625" style="57" customWidth="1"/>
    <col min="7188" max="7188" width="13.5" style="57" customWidth="1"/>
    <col min="7189" max="7189" width="1.375" style="57" customWidth="1"/>
    <col min="7190" max="7190" width="13.5" style="57" bestFit="1" customWidth="1"/>
    <col min="7191" max="7191" width="1.375" style="57" customWidth="1"/>
    <col min="7192" max="7192" width="15" style="57" customWidth="1"/>
    <col min="7193" max="7193" width="1.375" style="57" customWidth="1"/>
    <col min="7194" max="7194" width="14" style="57" customWidth="1"/>
    <col min="7195" max="7195" width="1.375" style="57" customWidth="1"/>
    <col min="7196" max="7196" width="13.375" style="57" customWidth="1"/>
    <col min="7197" max="7197" width="1.375" style="57" customWidth="1"/>
    <col min="7198" max="7198" width="14.5" style="57" customWidth="1"/>
    <col min="7199" max="7427" width="10.5" style="57"/>
    <col min="7428" max="7428" width="35.625" style="57" customWidth="1"/>
    <col min="7429" max="7429" width="8.375" style="57" customWidth="1"/>
    <col min="7430" max="7430" width="13.5" style="57" customWidth="1"/>
    <col min="7431" max="7431" width="1.375" style="57" customWidth="1"/>
    <col min="7432" max="7432" width="12.625" style="57" customWidth="1"/>
    <col min="7433" max="7433" width="1" style="57" customWidth="1"/>
    <col min="7434" max="7434" width="15" style="57" customWidth="1"/>
    <col min="7435" max="7435" width="1" style="57" customWidth="1"/>
    <col min="7436" max="7436" width="13.375" style="57" bestFit="1" customWidth="1"/>
    <col min="7437" max="7437" width="1" style="57" customWidth="1"/>
    <col min="7438" max="7438" width="13.5" style="57" customWidth="1"/>
    <col min="7439" max="7439" width="1" style="57" customWidth="1"/>
    <col min="7440" max="7440" width="13" style="57" customWidth="1"/>
    <col min="7441" max="7441" width="1.375" style="57" customWidth="1"/>
    <col min="7442" max="7442" width="13.5" style="57" bestFit="1" customWidth="1"/>
    <col min="7443" max="7443" width="1.625" style="57" customWidth="1"/>
    <col min="7444" max="7444" width="13.5" style="57" customWidth="1"/>
    <col min="7445" max="7445" width="1.375" style="57" customWidth="1"/>
    <col min="7446" max="7446" width="13.5" style="57" bestFit="1" customWidth="1"/>
    <col min="7447" max="7447" width="1.375" style="57" customWidth="1"/>
    <col min="7448" max="7448" width="15" style="57" customWidth="1"/>
    <col min="7449" max="7449" width="1.375" style="57" customWidth="1"/>
    <col min="7450" max="7450" width="14" style="57" customWidth="1"/>
    <col min="7451" max="7451" width="1.375" style="57" customWidth="1"/>
    <col min="7452" max="7452" width="13.375" style="57" customWidth="1"/>
    <col min="7453" max="7453" width="1.375" style="57" customWidth="1"/>
    <col min="7454" max="7454" width="14.5" style="57" customWidth="1"/>
    <col min="7455" max="7683" width="10.5" style="57"/>
    <col min="7684" max="7684" width="35.625" style="57" customWidth="1"/>
    <col min="7685" max="7685" width="8.375" style="57" customWidth="1"/>
    <col min="7686" max="7686" width="13.5" style="57" customWidth="1"/>
    <col min="7687" max="7687" width="1.375" style="57" customWidth="1"/>
    <col min="7688" max="7688" width="12.625" style="57" customWidth="1"/>
    <col min="7689" max="7689" width="1" style="57" customWidth="1"/>
    <col min="7690" max="7690" width="15" style="57" customWidth="1"/>
    <col min="7691" max="7691" width="1" style="57" customWidth="1"/>
    <col min="7692" max="7692" width="13.375" style="57" bestFit="1" customWidth="1"/>
    <col min="7693" max="7693" width="1" style="57" customWidth="1"/>
    <col min="7694" max="7694" width="13.5" style="57" customWidth="1"/>
    <col min="7695" max="7695" width="1" style="57" customWidth="1"/>
    <col min="7696" max="7696" width="13" style="57" customWidth="1"/>
    <col min="7697" max="7697" width="1.375" style="57" customWidth="1"/>
    <col min="7698" max="7698" width="13.5" style="57" bestFit="1" customWidth="1"/>
    <col min="7699" max="7699" width="1.625" style="57" customWidth="1"/>
    <col min="7700" max="7700" width="13.5" style="57" customWidth="1"/>
    <col min="7701" max="7701" width="1.375" style="57" customWidth="1"/>
    <col min="7702" max="7702" width="13.5" style="57" bestFit="1" customWidth="1"/>
    <col min="7703" max="7703" width="1.375" style="57" customWidth="1"/>
    <col min="7704" max="7704" width="15" style="57" customWidth="1"/>
    <col min="7705" max="7705" width="1.375" style="57" customWidth="1"/>
    <col min="7706" max="7706" width="14" style="57" customWidth="1"/>
    <col min="7707" max="7707" width="1.375" style="57" customWidth="1"/>
    <col min="7708" max="7708" width="13.375" style="57" customWidth="1"/>
    <col min="7709" max="7709" width="1.375" style="57" customWidth="1"/>
    <col min="7710" max="7710" width="14.5" style="57" customWidth="1"/>
    <col min="7711" max="7939" width="10.5" style="57"/>
    <col min="7940" max="7940" width="35.625" style="57" customWidth="1"/>
    <col min="7941" max="7941" width="8.375" style="57" customWidth="1"/>
    <col min="7942" max="7942" width="13.5" style="57" customWidth="1"/>
    <col min="7943" max="7943" width="1.375" style="57" customWidth="1"/>
    <col min="7944" max="7944" width="12.625" style="57" customWidth="1"/>
    <col min="7945" max="7945" width="1" style="57" customWidth="1"/>
    <col min="7946" max="7946" width="15" style="57" customWidth="1"/>
    <col min="7947" max="7947" width="1" style="57" customWidth="1"/>
    <col min="7948" max="7948" width="13.375" style="57" bestFit="1" customWidth="1"/>
    <col min="7949" max="7949" width="1" style="57" customWidth="1"/>
    <col min="7950" max="7950" width="13.5" style="57" customWidth="1"/>
    <col min="7951" max="7951" width="1" style="57" customWidth="1"/>
    <col min="7952" max="7952" width="13" style="57" customWidth="1"/>
    <col min="7953" max="7953" width="1.375" style="57" customWidth="1"/>
    <col min="7954" max="7954" width="13.5" style="57" bestFit="1" customWidth="1"/>
    <col min="7955" max="7955" width="1.625" style="57" customWidth="1"/>
    <col min="7956" max="7956" width="13.5" style="57" customWidth="1"/>
    <col min="7957" max="7957" width="1.375" style="57" customWidth="1"/>
    <col min="7958" max="7958" width="13.5" style="57" bestFit="1" customWidth="1"/>
    <col min="7959" max="7959" width="1.375" style="57" customWidth="1"/>
    <col min="7960" max="7960" width="15" style="57" customWidth="1"/>
    <col min="7961" max="7961" width="1.375" style="57" customWidth="1"/>
    <col min="7962" max="7962" width="14" style="57" customWidth="1"/>
    <col min="7963" max="7963" width="1.375" style="57" customWidth="1"/>
    <col min="7964" max="7964" width="13.375" style="57" customWidth="1"/>
    <col min="7965" max="7965" width="1.375" style="57" customWidth="1"/>
    <col min="7966" max="7966" width="14.5" style="57" customWidth="1"/>
    <col min="7967" max="8195" width="10.5" style="57"/>
    <col min="8196" max="8196" width="35.625" style="57" customWidth="1"/>
    <col min="8197" max="8197" width="8.375" style="57" customWidth="1"/>
    <col min="8198" max="8198" width="13.5" style="57" customWidth="1"/>
    <col min="8199" max="8199" width="1.375" style="57" customWidth="1"/>
    <col min="8200" max="8200" width="12.625" style="57" customWidth="1"/>
    <col min="8201" max="8201" width="1" style="57" customWidth="1"/>
    <col min="8202" max="8202" width="15" style="57" customWidth="1"/>
    <col min="8203" max="8203" width="1" style="57" customWidth="1"/>
    <col min="8204" max="8204" width="13.375" style="57" bestFit="1" customWidth="1"/>
    <col min="8205" max="8205" width="1" style="57" customWidth="1"/>
    <col min="8206" max="8206" width="13.5" style="57" customWidth="1"/>
    <col min="8207" max="8207" width="1" style="57" customWidth="1"/>
    <col min="8208" max="8208" width="13" style="57" customWidth="1"/>
    <col min="8209" max="8209" width="1.375" style="57" customWidth="1"/>
    <col min="8210" max="8210" width="13.5" style="57" bestFit="1" customWidth="1"/>
    <col min="8211" max="8211" width="1.625" style="57" customWidth="1"/>
    <col min="8212" max="8212" width="13.5" style="57" customWidth="1"/>
    <col min="8213" max="8213" width="1.375" style="57" customWidth="1"/>
    <col min="8214" max="8214" width="13.5" style="57" bestFit="1" customWidth="1"/>
    <col min="8215" max="8215" width="1.375" style="57" customWidth="1"/>
    <col min="8216" max="8216" width="15" style="57" customWidth="1"/>
    <col min="8217" max="8217" width="1.375" style="57" customWidth="1"/>
    <col min="8218" max="8218" width="14" style="57" customWidth="1"/>
    <col min="8219" max="8219" width="1.375" style="57" customWidth="1"/>
    <col min="8220" max="8220" width="13.375" style="57" customWidth="1"/>
    <col min="8221" max="8221" width="1.375" style="57" customWidth="1"/>
    <col min="8222" max="8222" width="14.5" style="57" customWidth="1"/>
    <col min="8223" max="8451" width="10.5" style="57"/>
    <col min="8452" max="8452" width="35.625" style="57" customWidth="1"/>
    <col min="8453" max="8453" width="8.375" style="57" customWidth="1"/>
    <col min="8454" max="8454" width="13.5" style="57" customWidth="1"/>
    <col min="8455" max="8455" width="1.375" style="57" customWidth="1"/>
    <col min="8456" max="8456" width="12.625" style="57" customWidth="1"/>
    <col min="8457" max="8457" width="1" style="57" customWidth="1"/>
    <col min="8458" max="8458" width="15" style="57" customWidth="1"/>
    <col min="8459" max="8459" width="1" style="57" customWidth="1"/>
    <col min="8460" max="8460" width="13.375" style="57" bestFit="1" customWidth="1"/>
    <col min="8461" max="8461" width="1" style="57" customWidth="1"/>
    <col min="8462" max="8462" width="13.5" style="57" customWidth="1"/>
    <col min="8463" max="8463" width="1" style="57" customWidth="1"/>
    <col min="8464" max="8464" width="13" style="57" customWidth="1"/>
    <col min="8465" max="8465" width="1.375" style="57" customWidth="1"/>
    <col min="8466" max="8466" width="13.5" style="57" bestFit="1" customWidth="1"/>
    <col min="8467" max="8467" width="1.625" style="57" customWidth="1"/>
    <col min="8468" max="8468" width="13.5" style="57" customWidth="1"/>
    <col min="8469" max="8469" width="1.375" style="57" customWidth="1"/>
    <col min="8470" max="8470" width="13.5" style="57" bestFit="1" customWidth="1"/>
    <col min="8471" max="8471" width="1.375" style="57" customWidth="1"/>
    <col min="8472" max="8472" width="15" style="57" customWidth="1"/>
    <col min="8473" max="8473" width="1.375" style="57" customWidth="1"/>
    <col min="8474" max="8474" width="14" style="57" customWidth="1"/>
    <col min="8475" max="8475" width="1.375" style="57" customWidth="1"/>
    <col min="8476" max="8476" width="13.375" style="57" customWidth="1"/>
    <col min="8477" max="8477" width="1.375" style="57" customWidth="1"/>
    <col min="8478" max="8478" width="14.5" style="57" customWidth="1"/>
    <col min="8479" max="8707" width="10.5" style="57"/>
    <col min="8708" max="8708" width="35.625" style="57" customWidth="1"/>
    <col min="8709" max="8709" width="8.375" style="57" customWidth="1"/>
    <col min="8710" max="8710" width="13.5" style="57" customWidth="1"/>
    <col min="8711" max="8711" width="1.375" style="57" customWidth="1"/>
    <col min="8712" max="8712" width="12.625" style="57" customWidth="1"/>
    <col min="8713" max="8713" width="1" style="57" customWidth="1"/>
    <col min="8714" max="8714" width="15" style="57" customWidth="1"/>
    <col min="8715" max="8715" width="1" style="57" customWidth="1"/>
    <col min="8716" max="8716" width="13.375" style="57" bestFit="1" customWidth="1"/>
    <col min="8717" max="8717" width="1" style="57" customWidth="1"/>
    <col min="8718" max="8718" width="13.5" style="57" customWidth="1"/>
    <col min="8719" max="8719" width="1" style="57" customWidth="1"/>
    <col min="8720" max="8720" width="13" style="57" customWidth="1"/>
    <col min="8721" max="8721" width="1.375" style="57" customWidth="1"/>
    <col min="8722" max="8722" width="13.5" style="57" bestFit="1" customWidth="1"/>
    <col min="8723" max="8723" width="1.625" style="57" customWidth="1"/>
    <col min="8724" max="8724" width="13.5" style="57" customWidth="1"/>
    <col min="8725" max="8725" width="1.375" style="57" customWidth="1"/>
    <col min="8726" max="8726" width="13.5" style="57" bestFit="1" customWidth="1"/>
    <col min="8727" max="8727" width="1.375" style="57" customWidth="1"/>
    <col min="8728" max="8728" width="15" style="57" customWidth="1"/>
    <col min="8729" max="8729" width="1.375" style="57" customWidth="1"/>
    <col min="8730" max="8730" width="14" style="57" customWidth="1"/>
    <col min="8731" max="8731" width="1.375" style="57" customWidth="1"/>
    <col min="8732" max="8732" width="13.375" style="57" customWidth="1"/>
    <col min="8733" max="8733" width="1.375" style="57" customWidth="1"/>
    <col min="8734" max="8734" width="14.5" style="57" customWidth="1"/>
    <col min="8735" max="8963" width="10.5" style="57"/>
    <col min="8964" max="8964" width="35.625" style="57" customWidth="1"/>
    <col min="8965" max="8965" width="8.375" style="57" customWidth="1"/>
    <col min="8966" max="8966" width="13.5" style="57" customWidth="1"/>
    <col min="8967" max="8967" width="1.375" style="57" customWidth="1"/>
    <col min="8968" max="8968" width="12.625" style="57" customWidth="1"/>
    <col min="8969" max="8969" width="1" style="57" customWidth="1"/>
    <col min="8970" max="8970" width="15" style="57" customWidth="1"/>
    <col min="8971" max="8971" width="1" style="57" customWidth="1"/>
    <col min="8972" max="8972" width="13.375" style="57" bestFit="1" customWidth="1"/>
    <col min="8973" max="8973" width="1" style="57" customWidth="1"/>
    <col min="8974" max="8974" width="13.5" style="57" customWidth="1"/>
    <col min="8975" max="8975" width="1" style="57" customWidth="1"/>
    <col min="8976" max="8976" width="13" style="57" customWidth="1"/>
    <col min="8977" max="8977" width="1.375" style="57" customWidth="1"/>
    <col min="8978" max="8978" width="13.5" style="57" bestFit="1" customWidth="1"/>
    <col min="8979" max="8979" width="1.625" style="57" customWidth="1"/>
    <col min="8980" max="8980" width="13.5" style="57" customWidth="1"/>
    <col min="8981" max="8981" width="1.375" style="57" customWidth="1"/>
    <col min="8982" max="8982" width="13.5" style="57" bestFit="1" customWidth="1"/>
    <col min="8983" max="8983" width="1.375" style="57" customWidth="1"/>
    <col min="8984" max="8984" width="15" style="57" customWidth="1"/>
    <col min="8985" max="8985" width="1.375" style="57" customWidth="1"/>
    <col min="8986" max="8986" width="14" style="57" customWidth="1"/>
    <col min="8987" max="8987" width="1.375" style="57" customWidth="1"/>
    <col min="8988" max="8988" width="13.375" style="57" customWidth="1"/>
    <col min="8989" max="8989" width="1.375" style="57" customWidth="1"/>
    <col min="8990" max="8990" width="14.5" style="57" customWidth="1"/>
    <col min="8991" max="9219" width="10.5" style="57"/>
    <col min="9220" max="9220" width="35.625" style="57" customWidth="1"/>
    <col min="9221" max="9221" width="8.375" style="57" customWidth="1"/>
    <col min="9222" max="9222" width="13.5" style="57" customWidth="1"/>
    <col min="9223" max="9223" width="1.375" style="57" customWidth="1"/>
    <col min="9224" max="9224" width="12.625" style="57" customWidth="1"/>
    <col min="9225" max="9225" width="1" style="57" customWidth="1"/>
    <col min="9226" max="9226" width="15" style="57" customWidth="1"/>
    <col min="9227" max="9227" width="1" style="57" customWidth="1"/>
    <col min="9228" max="9228" width="13.375" style="57" bestFit="1" customWidth="1"/>
    <col min="9229" max="9229" width="1" style="57" customWidth="1"/>
    <col min="9230" max="9230" width="13.5" style="57" customWidth="1"/>
    <col min="9231" max="9231" width="1" style="57" customWidth="1"/>
    <col min="9232" max="9232" width="13" style="57" customWidth="1"/>
    <col min="9233" max="9233" width="1.375" style="57" customWidth="1"/>
    <col min="9234" max="9234" width="13.5" style="57" bestFit="1" customWidth="1"/>
    <col min="9235" max="9235" width="1.625" style="57" customWidth="1"/>
    <col min="9236" max="9236" width="13.5" style="57" customWidth="1"/>
    <col min="9237" max="9237" width="1.375" style="57" customWidth="1"/>
    <col min="9238" max="9238" width="13.5" style="57" bestFit="1" customWidth="1"/>
    <col min="9239" max="9239" width="1.375" style="57" customWidth="1"/>
    <col min="9240" max="9240" width="15" style="57" customWidth="1"/>
    <col min="9241" max="9241" width="1.375" style="57" customWidth="1"/>
    <col min="9242" max="9242" width="14" style="57" customWidth="1"/>
    <col min="9243" max="9243" width="1.375" style="57" customWidth="1"/>
    <col min="9244" max="9244" width="13.375" style="57" customWidth="1"/>
    <col min="9245" max="9245" width="1.375" style="57" customWidth="1"/>
    <col min="9246" max="9246" width="14.5" style="57" customWidth="1"/>
    <col min="9247" max="9475" width="10.5" style="57"/>
    <col min="9476" max="9476" width="35.625" style="57" customWidth="1"/>
    <col min="9477" max="9477" width="8.375" style="57" customWidth="1"/>
    <col min="9478" max="9478" width="13.5" style="57" customWidth="1"/>
    <col min="9479" max="9479" width="1.375" style="57" customWidth="1"/>
    <col min="9480" max="9480" width="12.625" style="57" customWidth="1"/>
    <col min="9481" max="9481" width="1" style="57" customWidth="1"/>
    <col min="9482" max="9482" width="15" style="57" customWidth="1"/>
    <col min="9483" max="9483" width="1" style="57" customWidth="1"/>
    <col min="9484" max="9484" width="13.375" style="57" bestFit="1" customWidth="1"/>
    <col min="9485" max="9485" width="1" style="57" customWidth="1"/>
    <col min="9486" max="9486" width="13.5" style="57" customWidth="1"/>
    <col min="9487" max="9487" width="1" style="57" customWidth="1"/>
    <col min="9488" max="9488" width="13" style="57" customWidth="1"/>
    <col min="9489" max="9489" width="1.375" style="57" customWidth="1"/>
    <col min="9490" max="9490" width="13.5" style="57" bestFit="1" customWidth="1"/>
    <col min="9491" max="9491" width="1.625" style="57" customWidth="1"/>
    <col min="9492" max="9492" width="13.5" style="57" customWidth="1"/>
    <col min="9493" max="9493" width="1.375" style="57" customWidth="1"/>
    <col min="9494" max="9494" width="13.5" style="57" bestFit="1" customWidth="1"/>
    <col min="9495" max="9495" width="1.375" style="57" customWidth="1"/>
    <col min="9496" max="9496" width="15" style="57" customWidth="1"/>
    <col min="9497" max="9497" width="1.375" style="57" customWidth="1"/>
    <col min="9498" max="9498" width="14" style="57" customWidth="1"/>
    <col min="9499" max="9499" width="1.375" style="57" customWidth="1"/>
    <col min="9500" max="9500" width="13.375" style="57" customWidth="1"/>
    <col min="9501" max="9501" width="1.375" style="57" customWidth="1"/>
    <col min="9502" max="9502" width="14.5" style="57" customWidth="1"/>
    <col min="9503" max="9731" width="10.5" style="57"/>
    <col min="9732" max="9732" width="35.625" style="57" customWidth="1"/>
    <col min="9733" max="9733" width="8.375" style="57" customWidth="1"/>
    <col min="9734" max="9734" width="13.5" style="57" customWidth="1"/>
    <col min="9735" max="9735" width="1.375" style="57" customWidth="1"/>
    <col min="9736" max="9736" width="12.625" style="57" customWidth="1"/>
    <col min="9737" max="9737" width="1" style="57" customWidth="1"/>
    <col min="9738" max="9738" width="15" style="57" customWidth="1"/>
    <col min="9739" max="9739" width="1" style="57" customWidth="1"/>
    <col min="9740" max="9740" width="13.375" style="57" bestFit="1" customWidth="1"/>
    <col min="9741" max="9741" width="1" style="57" customWidth="1"/>
    <col min="9742" max="9742" width="13.5" style="57" customWidth="1"/>
    <col min="9743" max="9743" width="1" style="57" customWidth="1"/>
    <col min="9744" max="9744" width="13" style="57" customWidth="1"/>
    <col min="9745" max="9745" width="1.375" style="57" customWidth="1"/>
    <col min="9746" max="9746" width="13.5" style="57" bestFit="1" customWidth="1"/>
    <col min="9747" max="9747" width="1.625" style="57" customWidth="1"/>
    <col min="9748" max="9748" width="13.5" style="57" customWidth="1"/>
    <col min="9749" max="9749" width="1.375" style="57" customWidth="1"/>
    <col min="9750" max="9750" width="13.5" style="57" bestFit="1" customWidth="1"/>
    <col min="9751" max="9751" width="1.375" style="57" customWidth="1"/>
    <col min="9752" max="9752" width="15" style="57" customWidth="1"/>
    <col min="9753" max="9753" width="1.375" style="57" customWidth="1"/>
    <col min="9754" max="9754" width="14" style="57" customWidth="1"/>
    <col min="9755" max="9755" width="1.375" style="57" customWidth="1"/>
    <col min="9756" max="9756" width="13.375" style="57" customWidth="1"/>
    <col min="9757" max="9757" width="1.375" style="57" customWidth="1"/>
    <col min="9758" max="9758" width="14.5" style="57" customWidth="1"/>
    <col min="9759" max="9987" width="10.5" style="57"/>
    <col min="9988" max="9988" width="35.625" style="57" customWidth="1"/>
    <col min="9989" max="9989" width="8.375" style="57" customWidth="1"/>
    <col min="9990" max="9990" width="13.5" style="57" customWidth="1"/>
    <col min="9991" max="9991" width="1.375" style="57" customWidth="1"/>
    <col min="9992" max="9992" width="12.625" style="57" customWidth="1"/>
    <col min="9993" max="9993" width="1" style="57" customWidth="1"/>
    <col min="9994" max="9994" width="15" style="57" customWidth="1"/>
    <col min="9995" max="9995" width="1" style="57" customWidth="1"/>
    <col min="9996" max="9996" width="13.375" style="57" bestFit="1" customWidth="1"/>
    <col min="9997" max="9997" width="1" style="57" customWidth="1"/>
    <col min="9998" max="9998" width="13.5" style="57" customWidth="1"/>
    <col min="9999" max="9999" width="1" style="57" customWidth="1"/>
    <col min="10000" max="10000" width="13" style="57" customWidth="1"/>
    <col min="10001" max="10001" width="1.375" style="57" customWidth="1"/>
    <col min="10002" max="10002" width="13.5" style="57" bestFit="1" customWidth="1"/>
    <col min="10003" max="10003" width="1.625" style="57" customWidth="1"/>
    <col min="10004" max="10004" width="13.5" style="57" customWidth="1"/>
    <col min="10005" max="10005" width="1.375" style="57" customWidth="1"/>
    <col min="10006" max="10006" width="13.5" style="57" bestFit="1" customWidth="1"/>
    <col min="10007" max="10007" width="1.375" style="57" customWidth="1"/>
    <col min="10008" max="10008" width="15" style="57" customWidth="1"/>
    <col min="10009" max="10009" width="1.375" style="57" customWidth="1"/>
    <col min="10010" max="10010" width="14" style="57" customWidth="1"/>
    <col min="10011" max="10011" width="1.375" style="57" customWidth="1"/>
    <col min="10012" max="10012" width="13.375" style="57" customWidth="1"/>
    <col min="10013" max="10013" width="1.375" style="57" customWidth="1"/>
    <col min="10014" max="10014" width="14.5" style="57" customWidth="1"/>
    <col min="10015" max="10243" width="10.5" style="57"/>
    <col min="10244" max="10244" width="35.625" style="57" customWidth="1"/>
    <col min="10245" max="10245" width="8.375" style="57" customWidth="1"/>
    <col min="10246" max="10246" width="13.5" style="57" customWidth="1"/>
    <col min="10247" max="10247" width="1.375" style="57" customWidth="1"/>
    <col min="10248" max="10248" width="12.625" style="57" customWidth="1"/>
    <col min="10249" max="10249" width="1" style="57" customWidth="1"/>
    <col min="10250" max="10250" width="15" style="57" customWidth="1"/>
    <col min="10251" max="10251" width="1" style="57" customWidth="1"/>
    <col min="10252" max="10252" width="13.375" style="57" bestFit="1" customWidth="1"/>
    <col min="10253" max="10253" width="1" style="57" customWidth="1"/>
    <col min="10254" max="10254" width="13.5" style="57" customWidth="1"/>
    <col min="10255" max="10255" width="1" style="57" customWidth="1"/>
    <col min="10256" max="10256" width="13" style="57" customWidth="1"/>
    <col min="10257" max="10257" width="1.375" style="57" customWidth="1"/>
    <col min="10258" max="10258" width="13.5" style="57" bestFit="1" customWidth="1"/>
    <col min="10259" max="10259" width="1.625" style="57" customWidth="1"/>
    <col min="10260" max="10260" width="13.5" style="57" customWidth="1"/>
    <col min="10261" max="10261" width="1.375" style="57" customWidth="1"/>
    <col min="10262" max="10262" width="13.5" style="57" bestFit="1" customWidth="1"/>
    <col min="10263" max="10263" width="1.375" style="57" customWidth="1"/>
    <col min="10264" max="10264" width="15" style="57" customWidth="1"/>
    <col min="10265" max="10265" width="1.375" style="57" customWidth="1"/>
    <col min="10266" max="10266" width="14" style="57" customWidth="1"/>
    <col min="10267" max="10267" width="1.375" style="57" customWidth="1"/>
    <col min="10268" max="10268" width="13.375" style="57" customWidth="1"/>
    <col min="10269" max="10269" width="1.375" style="57" customWidth="1"/>
    <col min="10270" max="10270" width="14.5" style="57" customWidth="1"/>
    <col min="10271" max="10499" width="10.5" style="57"/>
    <col min="10500" max="10500" width="35.625" style="57" customWidth="1"/>
    <col min="10501" max="10501" width="8.375" style="57" customWidth="1"/>
    <col min="10502" max="10502" width="13.5" style="57" customWidth="1"/>
    <col min="10503" max="10503" width="1.375" style="57" customWidth="1"/>
    <col min="10504" max="10504" width="12.625" style="57" customWidth="1"/>
    <col min="10505" max="10505" width="1" style="57" customWidth="1"/>
    <col min="10506" max="10506" width="15" style="57" customWidth="1"/>
    <col min="10507" max="10507" width="1" style="57" customWidth="1"/>
    <col min="10508" max="10508" width="13.375" style="57" bestFit="1" customWidth="1"/>
    <col min="10509" max="10509" width="1" style="57" customWidth="1"/>
    <col min="10510" max="10510" width="13.5" style="57" customWidth="1"/>
    <col min="10511" max="10511" width="1" style="57" customWidth="1"/>
    <col min="10512" max="10512" width="13" style="57" customWidth="1"/>
    <col min="10513" max="10513" width="1.375" style="57" customWidth="1"/>
    <col min="10514" max="10514" width="13.5" style="57" bestFit="1" customWidth="1"/>
    <col min="10515" max="10515" width="1.625" style="57" customWidth="1"/>
    <col min="10516" max="10516" width="13.5" style="57" customWidth="1"/>
    <col min="10517" max="10517" width="1.375" style="57" customWidth="1"/>
    <col min="10518" max="10518" width="13.5" style="57" bestFit="1" customWidth="1"/>
    <col min="10519" max="10519" width="1.375" style="57" customWidth="1"/>
    <col min="10520" max="10520" width="15" style="57" customWidth="1"/>
    <col min="10521" max="10521" width="1.375" style="57" customWidth="1"/>
    <col min="10522" max="10522" width="14" style="57" customWidth="1"/>
    <col min="10523" max="10523" width="1.375" style="57" customWidth="1"/>
    <col min="10524" max="10524" width="13.375" style="57" customWidth="1"/>
    <col min="10525" max="10525" width="1.375" style="57" customWidth="1"/>
    <col min="10526" max="10526" width="14.5" style="57" customWidth="1"/>
    <col min="10527" max="10755" width="10.5" style="57"/>
    <col min="10756" max="10756" width="35.625" style="57" customWidth="1"/>
    <col min="10757" max="10757" width="8.375" style="57" customWidth="1"/>
    <col min="10758" max="10758" width="13.5" style="57" customWidth="1"/>
    <col min="10759" max="10759" width="1.375" style="57" customWidth="1"/>
    <col min="10760" max="10760" width="12.625" style="57" customWidth="1"/>
    <col min="10761" max="10761" width="1" style="57" customWidth="1"/>
    <col min="10762" max="10762" width="15" style="57" customWidth="1"/>
    <col min="10763" max="10763" width="1" style="57" customWidth="1"/>
    <col min="10764" max="10764" width="13.375" style="57" bestFit="1" customWidth="1"/>
    <col min="10765" max="10765" width="1" style="57" customWidth="1"/>
    <col min="10766" max="10766" width="13.5" style="57" customWidth="1"/>
    <col min="10767" max="10767" width="1" style="57" customWidth="1"/>
    <col min="10768" max="10768" width="13" style="57" customWidth="1"/>
    <col min="10769" max="10769" width="1.375" style="57" customWidth="1"/>
    <col min="10770" max="10770" width="13.5" style="57" bestFit="1" customWidth="1"/>
    <col min="10771" max="10771" width="1.625" style="57" customWidth="1"/>
    <col min="10772" max="10772" width="13.5" style="57" customWidth="1"/>
    <col min="10773" max="10773" width="1.375" style="57" customWidth="1"/>
    <col min="10774" max="10774" width="13.5" style="57" bestFit="1" customWidth="1"/>
    <col min="10775" max="10775" width="1.375" style="57" customWidth="1"/>
    <col min="10776" max="10776" width="15" style="57" customWidth="1"/>
    <col min="10777" max="10777" width="1.375" style="57" customWidth="1"/>
    <col min="10778" max="10778" width="14" style="57" customWidth="1"/>
    <col min="10779" max="10779" width="1.375" style="57" customWidth="1"/>
    <col min="10780" max="10780" width="13.375" style="57" customWidth="1"/>
    <col min="10781" max="10781" width="1.375" style="57" customWidth="1"/>
    <col min="10782" max="10782" width="14.5" style="57" customWidth="1"/>
    <col min="10783" max="11011" width="10.5" style="57"/>
    <col min="11012" max="11012" width="35.625" style="57" customWidth="1"/>
    <col min="11013" max="11013" width="8.375" style="57" customWidth="1"/>
    <col min="11014" max="11014" width="13.5" style="57" customWidth="1"/>
    <col min="11015" max="11015" width="1.375" style="57" customWidth="1"/>
    <col min="11016" max="11016" width="12.625" style="57" customWidth="1"/>
    <col min="11017" max="11017" width="1" style="57" customWidth="1"/>
    <col min="11018" max="11018" width="15" style="57" customWidth="1"/>
    <col min="11019" max="11019" width="1" style="57" customWidth="1"/>
    <col min="11020" max="11020" width="13.375" style="57" bestFit="1" customWidth="1"/>
    <col min="11021" max="11021" width="1" style="57" customWidth="1"/>
    <col min="11022" max="11022" width="13.5" style="57" customWidth="1"/>
    <col min="11023" max="11023" width="1" style="57" customWidth="1"/>
    <col min="11024" max="11024" width="13" style="57" customWidth="1"/>
    <col min="11025" max="11025" width="1.375" style="57" customWidth="1"/>
    <col min="11026" max="11026" width="13.5" style="57" bestFit="1" customWidth="1"/>
    <col min="11027" max="11027" width="1.625" style="57" customWidth="1"/>
    <col min="11028" max="11028" width="13.5" style="57" customWidth="1"/>
    <col min="11029" max="11029" width="1.375" style="57" customWidth="1"/>
    <col min="11030" max="11030" width="13.5" style="57" bestFit="1" customWidth="1"/>
    <col min="11031" max="11031" width="1.375" style="57" customWidth="1"/>
    <col min="11032" max="11032" width="15" style="57" customWidth="1"/>
    <col min="11033" max="11033" width="1.375" style="57" customWidth="1"/>
    <col min="11034" max="11034" width="14" style="57" customWidth="1"/>
    <col min="11035" max="11035" width="1.375" style="57" customWidth="1"/>
    <col min="11036" max="11036" width="13.375" style="57" customWidth="1"/>
    <col min="11037" max="11037" width="1.375" style="57" customWidth="1"/>
    <col min="11038" max="11038" width="14.5" style="57" customWidth="1"/>
    <col min="11039" max="11267" width="10.5" style="57"/>
    <col min="11268" max="11268" width="35.625" style="57" customWidth="1"/>
    <col min="11269" max="11269" width="8.375" style="57" customWidth="1"/>
    <col min="11270" max="11270" width="13.5" style="57" customWidth="1"/>
    <col min="11271" max="11271" width="1.375" style="57" customWidth="1"/>
    <col min="11272" max="11272" width="12.625" style="57" customWidth="1"/>
    <col min="11273" max="11273" width="1" style="57" customWidth="1"/>
    <col min="11274" max="11274" width="15" style="57" customWidth="1"/>
    <col min="11275" max="11275" width="1" style="57" customWidth="1"/>
    <col min="11276" max="11276" width="13.375" style="57" bestFit="1" customWidth="1"/>
    <col min="11277" max="11277" width="1" style="57" customWidth="1"/>
    <col min="11278" max="11278" width="13.5" style="57" customWidth="1"/>
    <col min="11279" max="11279" width="1" style="57" customWidth="1"/>
    <col min="11280" max="11280" width="13" style="57" customWidth="1"/>
    <col min="11281" max="11281" width="1.375" style="57" customWidth="1"/>
    <col min="11282" max="11282" width="13.5" style="57" bestFit="1" customWidth="1"/>
    <col min="11283" max="11283" width="1.625" style="57" customWidth="1"/>
    <col min="11284" max="11284" width="13.5" style="57" customWidth="1"/>
    <col min="11285" max="11285" width="1.375" style="57" customWidth="1"/>
    <col min="11286" max="11286" width="13.5" style="57" bestFit="1" customWidth="1"/>
    <col min="11287" max="11287" width="1.375" style="57" customWidth="1"/>
    <col min="11288" max="11288" width="15" style="57" customWidth="1"/>
    <col min="11289" max="11289" width="1.375" style="57" customWidth="1"/>
    <col min="11290" max="11290" width="14" style="57" customWidth="1"/>
    <col min="11291" max="11291" width="1.375" style="57" customWidth="1"/>
    <col min="11292" max="11292" width="13.375" style="57" customWidth="1"/>
    <col min="11293" max="11293" width="1.375" style="57" customWidth="1"/>
    <col min="11294" max="11294" width="14.5" style="57" customWidth="1"/>
    <col min="11295" max="11523" width="10.5" style="57"/>
    <col min="11524" max="11524" width="35.625" style="57" customWidth="1"/>
    <col min="11525" max="11525" width="8.375" style="57" customWidth="1"/>
    <col min="11526" max="11526" width="13.5" style="57" customWidth="1"/>
    <col min="11527" max="11527" width="1.375" style="57" customWidth="1"/>
    <col min="11528" max="11528" width="12.625" style="57" customWidth="1"/>
    <col min="11529" max="11529" width="1" style="57" customWidth="1"/>
    <col min="11530" max="11530" width="15" style="57" customWidth="1"/>
    <col min="11531" max="11531" width="1" style="57" customWidth="1"/>
    <col min="11532" max="11532" width="13.375" style="57" bestFit="1" customWidth="1"/>
    <col min="11533" max="11533" width="1" style="57" customWidth="1"/>
    <col min="11534" max="11534" width="13.5" style="57" customWidth="1"/>
    <col min="11535" max="11535" width="1" style="57" customWidth="1"/>
    <col min="11536" max="11536" width="13" style="57" customWidth="1"/>
    <col min="11537" max="11537" width="1.375" style="57" customWidth="1"/>
    <col min="11538" max="11538" width="13.5" style="57" bestFit="1" customWidth="1"/>
    <col min="11539" max="11539" width="1.625" style="57" customWidth="1"/>
    <col min="11540" max="11540" width="13.5" style="57" customWidth="1"/>
    <col min="11541" max="11541" width="1.375" style="57" customWidth="1"/>
    <col min="11542" max="11542" width="13.5" style="57" bestFit="1" customWidth="1"/>
    <col min="11543" max="11543" width="1.375" style="57" customWidth="1"/>
    <col min="11544" max="11544" width="15" style="57" customWidth="1"/>
    <col min="11545" max="11545" width="1.375" style="57" customWidth="1"/>
    <col min="11546" max="11546" width="14" style="57" customWidth="1"/>
    <col min="11547" max="11547" width="1.375" style="57" customWidth="1"/>
    <col min="11548" max="11548" width="13.375" style="57" customWidth="1"/>
    <col min="11549" max="11549" width="1.375" style="57" customWidth="1"/>
    <col min="11550" max="11550" width="14.5" style="57" customWidth="1"/>
    <col min="11551" max="11779" width="10.5" style="57"/>
    <col min="11780" max="11780" width="35.625" style="57" customWidth="1"/>
    <col min="11781" max="11781" width="8.375" style="57" customWidth="1"/>
    <col min="11782" max="11782" width="13.5" style="57" customWidth="1"/>
    <col min="11783" max="11783" width="1.375" style="57" customWidth="1"/>
    <col min="11784" max="11784" width="12.625" style="57" customWidth="1"/>
    <col min="11785" max="11785" width="1" style="57" customWidth="1"/>
    <col min="11786" max="11786" width="15" style="57" customWidth="1"/>
    <col min="11787" max="11787" width="1" style="57" customWidth="1"/>
    <col min="11788" max="11788" width="13.375" style="57" bestFit="1" customWidth="1"/>
    <col min="11789" max="11789" width="1" style="57" customWidth="1"/>
    <col min="11790" max="11790" width="13.5" style="57" customWidth="1"/>
    <col min="11791" max="11791" width="1" style="57" customWidth="1"/>
    <col min="11792" max="11792" width="13" style="57" customWidth="1"/>
    <col min="11793" max="11793" width="1.375" style="57" customWidth="1"/>
    <col min="11794" max="11794" width="13.5" style="57" bestFit="1" customWidth="1"/>
    <col min="11795" max="11795" width="1.625" style="57" customWidth="1"/>
    <col min="11796" max="11796" width="13.5" style="57" customWidth="1"/>
    <col min="11797" max="11797" width="1.375" style="57" customWidth="1"/>
    <col min="11798" max="11798" width="13.5" style="57" bestFit="1" customWidth="1"/>
    <col min="11799" max="11799" width="1.375" style="57" customWidth="1"/>
    <col min="11800" max="11800" width="15" style="57" customWidth="1"/>
    <col min="11801" max="11801" width="1.375" style="57" customWidth="1"/>
    <col min="11802" max="11802" width="14" style="57" customWidth="1"/>
    <col min="11803" max="11803" width="1.375" style="57" customWidth="1"/>
    <col min="11804" max="11804" width="13.375" style="57" customWidth="1"/>
    <col min="11805" max="11805" width="1.375" style="57" customWidth="1"/>
    <col min="11806" max="11806" width="14.5" style="57" customWidth="1"/>
    <col min="11807" max="12035" width="10.5" style="57"/>
    <col min="12036" max="12036" width="35.625" style="57" customWidth="1"/>
    <col min="12037" max="12037" width="8.375" style="57" customWidth="1"/>
    <col min="12038" max="12038" width="13.5" style="57" customWidth="1"/>
    <col min="12039" max="12039" width="1.375" style="57" customWidth="1"/>
    <col min="12040" max="12040" width="12.625" style="57" customWidth="1"/>
    <col min="12041" max="12041" width="1" style="57" customWidth="1"/>
    <col min="12042" max="12042" width="15" style="57" customWidth="1"/>
    <col min="12043" max="12043" width="1" style="57" customWidth="1"/>
    <col min="12044" max="12044" width="13.375" style="57" bestFit="1" customWidth="1"/>
    <col min="12045" max="12045" width="1" style="57" customWidth="1"/>
    <col min="12046" max="12046" width="13.5" style="57" customWidth="1"/>
    <col min="12047" max="12047" width="1" style="57" customWidth="1"/>
    <col min="12048" max="12048" width="13" style="57" customWidth="1"/>
    <col min="12049" max="12049" width="1.375" style="57" customWidth="1"/>
    <col min="12050" max="12050" width="13.5" style="57" bestFit="1" customWidth="1"/>
    <col min="12051" max="12051" width="1.625" style="57" customWidth="1"/>
    <col min="12052" max="12052" width="13.5" style="57" customWidth="1"/>
    <col min="12053" max="12053" width="1.375" style="57" customWidth="1"/>
    <col min="12054" max="12054" width="13.5" style="57" bestFit="1" customWidth="1"/>
    <col min="12055" max="12055" width="1.375" style="57" customWidth="1"/>
    <col min="12056" max="12056" width="15" style="57" customWidth="1"/>
    <col min="12057" max="12057" width="1.375" style="57" customWidth="1"/>
    <col min="12058" max="12058" width="14" style="57" customWidth="1"/>
    <col min="12059" max="12059" width="1.375" style="57" customWidth="1"/>
    <col min="12060" max="12060" width="13.375" style="57" customWidth="1"/>
    <col min="12061" max="12061" width="1.375" style="57" customWidth="1"/>
    <col min="12062" max="12062" width="14.5" style="57" customWidth="1"/>
    <col min="12063" max="12291" width="10.5" style="57"/>
    <col min="12292" max="12292" width="35.625" style="57" customWidth="1"/>
    <col min="12293" max="12293" width="8.375" style="57" customWidth="1"/>
    <col min="12294" max="12294" width="13.5" style="57" customWidth="1"/>
    <col min="12295" max="12295" width="1.375" style="57" customWidth="1"/>
    <col min="12296" max="12296" width="12.625" style="57" customWidth="1"/>
    <col min="12297" max="12297" width="1" style="57" customWidth="1"/>
    <col min="12298" max="12298" width="15" style="57" customWidth="1"/>
    <col min="12299" max="12299" width="1" style="57" customWidth="1"/>
    <col min="12300" max="12300" width="13.375" style="57" bestFit="1" customWidth="1"/>
    <col min="12301" max="12301" width="1" style="57" customWidth="1"/>
    <col min="12302" max="12302" width="13.5" style="57" customWidth="1"/>
    <col min="12303" max="12303" width="1" style="57" customWidth="1"/>
    <col min="12304" max="12304" width="13" style="57" customWidth="1"/>
    <col min="12305" max="12305" width="1.375" style="57" customWidth="1"/>
    <col min="12306" max="12306" width="13.5" style="57" bestFit="1" customWidth="1"/>
    <col min="12307" max="12307" width="1.625" style="57" customWidth="1"/>
    <col min="12308" max="12308" width="13.5" style="57" customWidth="1"/>
    <col min="12309" max="12309" width="1.375" style="57" customWidth="1"/>
    <col min="12310" max="12310" width="13.5" style="57" bestFit="1" customWidth="1"/>
    <col min="12311" max="12311" width="1.375" style="57" customWidth="1"/>
    <col min="12312" max="12312" width="15" style="57" customWidth="1"/>
    <col min="12313" max="12313" width="1.375" style="57" customWidth="1"/>
    <col min="12314" max="12314" width="14" style="57" customWidth="1"/>
    <col min="12315" max="12315" width="1.375" style="57" customWidth="1"/>
    <col min="12316" max="12316" width="13.375" style="57" customWidth="1"/>
    <col min="12317" max="12317" width="1.375" style="57" customWidth="1"/>
    <col min="12318" max="12318" width="14.5" style="57" customWidth="1"/>
    <col min="12319" max="12547" width="10.5" style="57"/>
    <col min="12548" max="12548" width="35.625" style="57" customWidth="1"/>
    <col min="12549" max="12549" width="8.375" style="57" customWidth="1"/>
    <col min="12550" max="12550" width="13.5" style="57" customWidth="1"/>
    <col min="12551" max="12551" width="1.375" style="57" customWidth="1"/>
    <col min="12552" max="12552" width="12.625" style="57" customWidth="1"/>
    <col min="12553" max="12553" width="1" style="57" customWidth="1"/>
    <col min="12554" max="12554" width="15" style="57" customWidth="1"/>
    <col min="12555" max="12555" width="1" style="57" customWidth="1"/>
    <col min="12556" max="12556" width="13.375" style="57" bestFit="1" customWidth="1"/>
    <col min="12557" max="12557" width="1" style="57" customWidth="1"/>
    <col min="12558" max="12558" width="13.5" style="57" customWidth="1"/>
    <col min="12559" max="12559" width="1" style="57" customWidth="1"/>
    <col min="12560" max="12560" width="13" style="57" customWidth="1"/>
    <col min="12561" max="12561" width="1.375" style="57" customWidth="1"/>
    <col min="12562" max="12562" width="13.5" style="57" bestFit="1" customWidth="1"/>
    <col min="12563" max="12563" width="1.625" style="57" customWidth="1"/>
    <col min="12564" max="12564" width="13.5" style="57" customWidth="1"/>
    <col min="12565" max="12565" width="1.375" style="57" customWidth="1"/>
    <col min="12566" max="12566" width="13.5" style="57" bestFit="1" customWidth="1"/>
    <col min="12567" max="12567" width="1.375" style="57" customWidth="1"/>
    <col min="12568" max="12568" width="15" style="57" customWidth="1"/>
    <col min="12569" max="12569" width="1.375" style="57" customWidth="1"/>
    <col min="12570" max="12570" width="14" style="57" customWidth="1"/>
    <col min="12571" max="12571" width="1.375" style="57" customWidth="1"/>
    <col min="12572" max="12572" width="13.375" style="57" customWidth="1"/>
    <col min="12573" max="12573" width="1.375" style="57" customWidth="1"/>
    <col min="12574" max="12574" width="14.5" style="57" customWidth="1"/>
    <col min="12575" max="12803" width="10.5" style="57"/>
    <col min="12804" max="12804" width="35.625" style="57" customWidth="1"/>
    <col min="12805" max="12805" width="8.375" style="57" customWidth="1"/>
    <col min="12806" max="12806" width="13.5" style="57" customWidth="1"/>
    <col min="12807" max="12807" width="1.375" style="57" customWidth="1"/>
    <col min="12808" max="12808" width="12.625" style="57" customWidth="1"/>
    <col min="12809" max="12809" width="1" style="57" customWidth="1"/>
    <col min="12810" max="12810" width="15" style="57" customWidth="1"/>
    <col min="12811" max="12811" width="1" style="57" customWidth="1"/>
    <col min="12812" max="12812" width="13.375" style="57" bestFit="1" customWidth="1"/>
    <col min="12813" max="12813" width="1" style="57" customWidth="1"/>
    <col min="12814" max="12814" width="13.5" style="57" customWidth="1"/>
    <col min="12815" max="12815" width="1" style="57" customWidth="1"/>
    <col min="12816" max="12816" width="13" style="57" customWidth="1"/>
    <col min="12817" max="12817" width="1.375" style="57" customWidth="1"/>
    <col min="12818" max="12818" width="13.5" style="57" bestFit="1" customWidth="1"/>
    <col min="12819" max="12819" width="1.625" style="57" customWidth="1"/>
    <col min="12820" max="12820" width="13.5" style="57" customWidth="1"/>
    <col min="12821" max="12821" width="1.375" style="57" customWidth="1"/>
    <col min="12822" max="12822" width="13.5" style="57" bestFit="1" customWidth="1"/>
    <col min="12823" max="12823" width="1.375" style="57" customWidth="1"/>
    <col min="12824" max="12824" width="15" style="57" customWidth="1"/>
    <col min="12825" max="12825" width="1.375" style="57" customWidth="1"/>
    <col min="12826" max="12826" width="14" style="57" customWidth="1"/>
    <col min="12827" max="12827" width="1.375" style="57" customWidth="1"/>
    <col min="12828" max="12828" width="13.375" style="57" customWidth="1"/>
    <col min="12829" max="12829" width="1.375" style="57" customWidth="1"/>
    <col min="12830" max="12830" width="14.5" style="57" customWidth="1"/>
    <col min="12831" max="13059" width="10.5" style="57"/>
    <col min="13060" max="13060" width="35.625" style="57" customWidth="1"/>
    <col min="13061" max="13061" width="8.375" style="57" customWidth="1"/>
    <col min="13062" max="13062" width="13.5" style="57" customWidth="1"/>
    <col min="13063" max="13063" width="1.375" style="57" customWidth="1"/>
    <col min="13064" max="13064" width="12.625" style="57" customWidth="1"/>
    <col min="13065" max="13065" width="1" style="57" customWidth="1"/>
    <col min="13066" max="13066" width="15" style="57" customWidth="1"/>
    <col min="13067" max="13067" width="1" style="57" customWidth="1"/>
    <col min="13068" max="13068" width="13.375" style="57" bestFit="1" customWidth="1"/>
    <col min="13069" max="13069" width="1" style="57" customWidth="1"/>
    <col min="13070" max="13070" width="13.5" style="57" customWidth="1"/>
    <col min="13071" max="13071" width="1" style="57" customWidth="1"/>
    <col min="13072" max="13072" width="13" style="57" customWidth="1"/>
    <col min="13073" max="13073" width="1.375" style="57" customWidth="1"/>
    <col min="13074" max="13074" width="13.5" style="57" bestFit="1" customWidth="1"/>
    <col min="13075" max="13075" width="1.625" style="57" customWidth="1"/>
    <col min="13076" max="13076" width="13.5" style="57" customWidth="1"/>
    <col min="13077" max="13077" width="1.375" style="57" customWidth="1"/>
    <col min="13078" max="13078" width="13.5" style="57" bestFit="1" customWidth="1"/>
    <col min="13079" max="13079" width="1.375" style="57" customWidth="1"/>
    <col min="13080" max="13080" width="15" style="57" customWidth="1"/>
    <col min="13081" max="13081" width="1.375" style="57" customWidth="1"/>
    <col min="13082" max="13082" width="14" style="57" customWidth="1"/>
    <col min="13083" max="13083" width="1.375" style="57" customWidth="1"/>
    <col min="13084" max="13084" width="13.375" style="57" customWidth="1"/>
    <col min="13085" max="13085" width="1.375" style="57" customWidth="1"/>
    <col min="13086" max="13086" width="14.5" style="57" customWidth="1"/>
    <col min="13087" max="13315" width="10.5" style="57"/>
    <col min="13316" max="13316" width="35.625" style="57" customWidth="1"/>
    <col min="13317" max="13317" width="8.375" style="57" customWidth="1"/>
    <col min="13318" max="13318" width="13.5" style="57" customWidth="1"/>
    <col min="13319" max="13319" width="1.375" style="57" customWidth="1"/>
    <col min="13320" max="13320" width="12.625" style="57" customWidth="1"/>
    <col min="13321" max="13321" width="1" style="57" customWidth="1"/>
    <col min="13322" max="13322" width="15" style="57" customWidth="1"/>
    <col min="13323" max="13323" width="1" style="57" customWidth="1"/>
    <col min="13324" max="13324" width="13.375" style="57" bestFit="1" customWidth="1"/>
    <col min="13325" max="13325" width="1" style="57" customWidth="1"/>
    <col min="13326" max="13326" width="13.5" style="57" customWidth="1"/>
    <col min="13327" max="13327" width="1" style="57" customWidth="1"/>
    <col min="13328" max="13328" width="13" style="57" customWidth="1"/>
    <col min="13329" max="13329" width="1.375" style="57" customWidth="1"/>
    <col min="13330" max="13330" width="13.5" style="57" bestFit="1" customWidth="1"/>
    <col min="13331" max="13331" width="1.625" style="57" customWidth="1"/>
    <col min="13332" max="13332" width="13.5" style="57" customWidth="1"/>
    <col min="13333" max="13333" width="1.375" style="57" customWidth="1"/>
    <col min="13334" max="13334" width="13.5" style="57" bestFit="1" customWidth="1"/>
    <col min="13335" max="13335" width="1.375" style="57" customWidth="1"/>
    <col min="13336" max="13336" width="15" style="57" customWidth="1"/>
    <col min="13337" max="13337" width="1.375" style="57" customWidth="1"/>
    <col min="13338" max="13338" width="14" style="57" customWidth="1"/>
    <col min="13339" max="13339" width="1.375" style="57" customWidth="1"/>
    <col min="13340" max="13340" width="13.375" style="57" customWidth="1"/>
    <col min="13341" max="13341" width="1.375" style="57" customWidth="1"/>
    <col min="13342" max="13342" width="14.5" style="57" customWidth="1"/>
    <col min="13343" max="13571" width="10.5" style="57"/>
    <col min="13572" max="13572" width="35.625" style="57" customWidth="1"/>
    <col min="13573" max="13573" width="8.375" style="57" customWidth="1"/>
    <col min="13574" max="13574" width="13.5" style="57" customWidth="1"/>
    <col min="13575" max="13575" width="1.375" style="57" customWidth="1"/>
    <col min="13576" max="13576" width="12.625" style="57" customWidth="1"/>
    <col min="13577" max="13577" width="1" style="57" customWidth="1"/>
    <col min="13578" max="13578" width="15" style="57" customWidth="1"/>
    <col min="13579" max="13579" width="1" style="57" customWidth="1"/>
    <col min="13580" max="13580" width="13.375" style="57" bestFit="1" customWidth="1"/>
    <col min="13581" max="13581" width="1" style="57" customWidth="1"/>
    <col min="13582" max="13582" width="13.5" style="57" customWidth="1"/>
    <col min="13583" max="13583" width="1" style="57" customWidth="1"/>
    <col min="13584" max="13584" width="13" style="57" customWidth="1"/>
    <col min="13585" max="13585" width="1.375" style="57" customWidth="1"/>
    <col min="13586" max="13586" width="13.5" style="57" bestFit="1" customWidth="1"/>
    <col min="13587" max="13587" width="1.625" style="57" customWidth="1"/>
    <col min="13588" max="13588" width="13.5" style="57" customWidth="1"/>
    <col min="13589" max="13589" width="1.375" style="57" customWidth="1"/>
    <col min="13590" max="13590" width="13.5" style="57" bestFit="1" customWidth="1"/>
    <col min="13591" max="13591" width="1.375" style="57" customWidth="1"/>
    <col min="13592" max="13592" width="15" style="57" customWidth="1"/>
    <col min="13593" max="13593" width="1.375" style="57" customWidth="1"/>
    <col min="13594" max="13594" width="14" style="57" customWidth="1"/>
    <col min="13595" max="13595" width="1.375" style="57" customWidth="1"/>
    <col min="13596" max="13596" width="13.375" style="57" customWidth="1"/>
    <col min="13597" max="13597" width="1.375" style="57" customWidth="1"/>
    <col min="13598" max="13598" width="14.5" style="57" customWidth="1"/>
    <col min="13599" max="13827" width="10.5" style="57"/>
    <col min="13828" max="13828" width="35.625" style="57" customWidth="1"/>
    <col min="13829" max="13829" width="8.375" style="57" customWidth="1"/>
    <col min="13830" max="13830" width="13.5" style="57" customWidth="1"/>
    <col min="13831" max="13831" width="1.375" style="57" customWidth="1"/>
    <col min="13832" max="13832" width="12.625" style="57" customWidth="1"/>
    <col min="13833" max="13833" width="1" style="57" customWidth="1"/>
    <col min="13834" max="13834" width="15" style="57" customWidth="1"/>
    <col min="13835" max="13835" width="1" style="57" customWidth="1"/>
    <col min="13836" max="13836" width="13.375" style="57" bestFit="1" customWidth="1"/>
    <col min="13837" max="13837" width="1" style="57" customWidth="1"/>
    <col min="13838" max="13838" width="13.5" style="57" customWidth="1"/>
    <col min="13839" max="13839" width="1" style="57" customWidth="1"/>
    <col min="13840" max="13840" width="13" style="57" customWidth="1"/>
    <col min="13841" max="13841" width="1.375" style="57" customWidth="1"/>
    <col min="13842" max="13842" width="13.5" style="57" bestFit="1" customWidth="1"/>
    <col min="13843" max="13843" width="1.625" style="57" customWidth="1"/>
    <col min="13844" max="13844" width="13.5" style="57" customWidth="1"/>
    <col min="13845" max="13845" width="1.375" style="57" customWidth="1"/>
    <col min="13846" max="13846" width="13.5" style="57" bestFit="1" customWidth="1"/>
    <col min="13847" max="13847" width="1.375" style="57" customWidth="1"/>
    <col min="13848" max="13848" width="15" style="57" customWidth="1"/>
    <col min="13849" max="13849" width="1.375" style="57" customWidth="1"/>
    <col min="13850" max="13850" width="14" style="57" customWidth="1"/>
    <col min="13851" max="13851" width="1.375" style="57" customWidth="1"/>
    <col min="13852" max="13852" width="13.375" style="57" customWidth="1"/>
    <col min="13853" max="13853" width="1.375" style="57" customWidth="1"/>
    <col min="13854" max="13854" width="14.5" style="57" customWidth="1"/>
    <col min="13855" max="14083" width="10.5" style="57"/>
    <col min="14084" max="14084" width="35.625" style="57" customWidth="1"/>
    <col min="14085" max="14085" width="8.375" style="57" customWidth="1"/>
    <col min="14086" max="14086" width="13.5" style="57" customWidth="1"/>
    <col min="14087" max="14087" width="1.375" style="57" customWidth="1"/>
    <col min="14088" max="14088" width="12.625" style="57" customWidth="1"/>
    <col min="14089" max="14089" width="1" style="57" customWidth="1"/>
    <col min="14090" max="14090" width="15" style="57" customWidth="1"/>
    <col min="14091" max="14091" width="1" style="57" customWidth="1"/>
    <col min="14092" max="14092" width="13.375" style="57" bestFit="1" customWidth="1"/>
    <col min="14093" max="14093" width="1" style="57" customWidth="1"/>
    <col min="14094" max="14094" width="13.5" style="57" customWidth="1"/>
    <col min="14095" max="14095" width="1" style="57" customWidth="1"/>
    <col min="14096" max="14096" width="13" style="57" customWidth="1"/>
    <col min="14097" max="14097" width="1.375" style="57" customWidth="1"/>
    <col min="14098" max="14098" width="13.5" style="57" bestFit="1" customWidth="1"/>
    <col min="14099" max="14099" width="1.625" style="57" customWidth="1"/>
    <col min="14100" max="14100" width="13.5" style="57" customWidth="1"/>
    <col min="14101" max="14101" width="1.375" style="57" customWidth="1"/>
    <col min="14102" max="14102" width="13.5" style="57" bestFit="1" customWidth="1"/>
    <col min="14103" max="14103" width="1.375" style="57" customWidth="1"/>
    <col min="14104" max="14104" width="15" style="57" customWidth="1"/>
    <col min="14105" max="14105" width="1.375" style="57" customWidth="1"/>
    <col min="14106" max="14106" width="14" style="57" customWidth="1"/>
    <col min="14107" max="14107" width="1.375" style="57" customWidth="1"/>
    <col min="14108" max="14108" width="13.375" style="57" customWidth="1"/>
    <col min="14109" max="14109" width="1.375" style="57" customWidth="1"/>
    <col min="14110" max="14110" width="14.5" style="57" customWidth="1"/>
    <col min="14111" max="14339" width="10.5" style="57"/>
    <col min="14340" max="14340" width="35.625" style="57" customWidth="1"/>
    <col min="14341" max="14341" width="8.375" style="57" customWidth="1"/>
    <col min="14342" max="14342" width="13.5" style="57" customWidth="1"/>
    <col min="14343" max="14343" width="1.375" style="57" customWidth="1"/>
    <col min="14344" max="14344" width="12.625" style="57" customWidth="1"/>
    <col min="14345" max="14345" width="1" style="57" customWidth="1"/>
    <col min="14346" max="14346" width="15" style="57" customWidth="1"/>
    <col min="14347" max="14347" width="1" style="57" customWidth="1"/>
    <col min="14348" max="14348" width="13.375" style="57" bestFit="1" customWidth="1"/>
    <col min="14349" max="14349" width="1" style="57" customWidth="1"/>
    <col min="14350" max="14350" width="13.5" style="57" customWidth="1"/>
    <col min="14351" max="14351" width="1" style="57" customWidth="1"/>
    <col min="14352" max="14352" width="13" style="57" customWidth="1"/>
    <col min="14353" max="14353" width="1.375" style="57" customWidth="1"/>
    <col min="14354" max="14354" width="13.5" style="57" bestFit="1" customWidth="1"/>
    <col min="14355" max="14355" width="1.625" style="57" customWidth="1"/>
    <col min="14356" max="14356" width="13.5" style="57" customWidth="1"/>
    <col min="14357" max="14357" width="1.375" style="57" customWidth="1"/>
    <col min="14358" max="14358" width="13.5" style="57" bestFit="1" customWidth="1"/>
    <col min="14359" max="14359" width="1.375" style="57" customWidth="1"/>
    <col min="14360" max="14360" width="15" style="57" customWidth="1"/>
    <col min="14361" max="14361" width="1.375" style="57" customWidth="1"/>
    <col min="14362" max="14362" width="14" style="57" customWidth="1"/>
    <col min="14363" max="14363" width="1.375" style="57" customWidth="1"/>
    <col min="14364" max="14364" width="13.375" style="57" customWidth="1"/>
    <col min="14365" max="14365" width="1.375" style="57" customWidth="1"/>
    <col min="14366" max="14366" width="14.5" style="57" customWidth="1"/>
    <col min="14367" max="14595" width="10.5" style="57"/>
    <col min="14596" max="14596" width="35.625" style="57" customWidth="1"/>
    <col min="14597" max="14597" width="8.375" style="57" customWidth="1"/>
    <col min="14598" max="14598" width="13.5" style="57" customWidth="1"/>
    <col min="14599" max="14599" width="1.375" style="57" customWidth="1"/>
    <col min="14600" max="14600" width="12.625" style="57" customWidth="1"/>
    <col min="14601" max="14601" width="1" style="57" customWidth="1"/>
    <col min="14602" max="14602" width="15" style="57" customWidth="1"/>
    <col min="14603" max="14603" width="1" style="57" customWidth="1"/>
    <col min="14604" max="14604" width="13.375" style="57" bestFit="1" customWidth="1"/>
    <col min="14605" max="14605" width="1" style="57" customWidth="1"/>
    <col min="14606" max="14606" width="13.5" style="57" customWidth="1"/>
    <col min="14607" max="14607" width="1" style="57" customWidth="1"/>
    <col min="14608" max="14608" width="13" style="57" customWidth="1"/>
    <col min="14609" max="14609" width="1.375" style="57" customWidth="1"/>
    <col min="14610" max="14610" width="13.5" style="57" bestFit="1" customWidth="1"/>
    <col min="14611" max="14611" width="1.625" style="57" customWidth="1"/>
    <col min="14612" max="14612" width="13.5" style="57" customWidth="1"/>
    <col min="14613" max="14613" width="1.375" style="57" customWidth="1"/>
    <col min="14614" max="14614" width="13.5" style="57" bestFit="1" customWidth="1"/>
    <col min="14615" max="14615" width="1.375" style="57" customWidth="1"/>
    <col min="14616" max="14616" width="15" style="57" customWidth="1"/>
    <col min="14617" max="14617" width="1.375" style="57" customWidth="1"/>
    <col min="14618" max="14618" width="14" style="57" customWidth="1"/>
    <col min="14619" max="14619" width="1.375" style="57" customWidth="1"/>
    <col min="14620" max="14620" width="13.375" style="57" customWidth="1"/>
    <col min="14621" max="14621" width="1.375" style="57" customWidth="1"/>
    <col min="14622" max="14622" width="14.5" style="57" customWidth="1"/>
    <col min="14623" max="14851" width="10.5" style="57"/>
    <col min="14852" max="14852" width="35.625" style="57" customWidth="1"/>
    <col min="14853" max="14853" width="8.375" style="57" customWidth="1"/>
    <col min="14854" max="14854" width="13.5" style="57" customWidth="1"/>
    <col min="14855" max="14855" width="1.375" style="57" customWidth="1"/>
    <col min="14856" max="14856" width="12.625" style="57" customWidth="1"/>
    <col min="14857" max="14857" width="1" style="57" customWidth="1"/>
    <col min="14858" max="14858" width="15" style="57" customWidth="1"/>
    <col min="14859" max="14859" width="1" style="57" customWidth="1"/>
    <col min="14860" max="14860" width="13.375" style="57" bestFit="1" customWidth="1"/>
    <col min="14861" max="14861" width="1" style="57" customWidth="1"/>
    <col min="14862" max="14862" width="13.5" style="57" customWidth="1"/>
    <col min="14863" max="14863" width="1" style="57" customWidth="1"/>
    <col min="14864" max="14864" width="13" style="57" customWidth="1"/>
    <col min="14865" max="14865" width="1.375" style="57" customWidth="1"/>
    <col min="14866" max="14866" width="13.5" style="57" bestFit="1" customWidth="1"/>
    <col min="14867" max="14867" width="1.625" style="57" customWidth="1"/>
    <col min="14868" max="14868" width="13.5" style="57" customWidth="1"/>
    <col min="14869" max="14869" width="1.375" style="57" customWidth="1"/>
    <col min="14870" max="14870" width="13.5" style="57" bestFit="1" customWidth="1"/>
    <col min="14871" max="14871" width="1.375" style="57" customWidth="1"/>
    <col min="14872" max="14872" width="15" style="57" customWidth="1"/>
    <col min="14873" max="14873" width="1.375" style="57" customWidth="1"/>
    <col min="14874" max="14874" width="14" style="57" customWidth="1"/>
    <col min="14875" max="14875" width="1.375" style="57" customWidth="1"/>
    <col min="14876" max="14876" width="13.375" style="57" customWidth="1"/>
    <col min="14877" max="14877" width="1.375" style="57" customWidth="1"/>
    <col min="14878" max="14878" width="14.5" style="57" customWidth="1"/>
    <col min="14879" max="15107" width="10.5" style="57"/>
    <col min="15108" max="15108" width="35.625" style="57" customWidth="1"/>
    <col min="15109" max="15109" width="8.375" style="57" customWidth="1"/>
    <col min="15110" max="15110" width="13.5" style="57" customWidth="1"/>
    <col min="15111" max="15111" width="1.375" style="57" customWidth="1"/>
    <col min="15112" max="15112" width="12.625" style="57" customWidth="1"/>
    <col min="15113" max="15113" width="1" style="57" customWidth="1"/>
    <col min="15114" max="15114" width="15" style="57" customWidth="1"/>
    <col min="15115" max="15115" width="1" style="57" customWidth="1"/>
    <col min="15116" max="15116" width="13.375" style="57" bestFit="1" customWidth="1"/>
    <col min="15117" max="15117" width="1" style="57" customWidth="1"/>
    <col min="15118" max="15118" width="13.5" style="57" customWidth="1"/>
    <col min="15119" max="15119" width="1" style="57" customWidth="1"/>
    <col min="15120" max="15120" width="13" style="57" customWidth="1"/>
    <col min="15121" max="15121" width="1.375" style="57" customWidth="1"/>
    <col min="15122" max="15122" width="13.5" style="57" bestFit="1" customWidth="1"/>
    <col min="15123" max="15123" width="1.625" style="57" customWidth="1"/>
    <col min="15124" max="15124" width="13.5" style="57" customWidth="1"/>
    <col min="15125" max="15125" width="1.375" style="57" customWidth="1"/>
    <col min="15126" max="15126" width="13.5" style="57" bestFit="1" customWidth="1"/>
    <col min="15127" max="15127" width="1.375" style="57" customWidth="1"/>
    <col min="15128" max="15128" width="15" style="57" customWidth="1"/>
    <col min="15129" max="15129" width="1.375" style="57" customWidth="1"/>
    <col min="15130" max="15130" width="14" style="57" customWidth="1"/>
    <col min="15131" max="15131" width="1.375" style="57" customWidth="1"/>
    <col min="15132" max="15132" width="13.375" style="57" customWidth="1"/>
    <col min="15133" max="15133" width="1.375" style="57" customWidth="1"/>
    <col min="15134" max="15134" width="14.5" style="57" customWidth="1"/>
    <col min="15135" max="15363" width="10.5" style="57"/>
    <col min="15364" max="15364" width="35.625" style="57" customWidth="1"/>
    <col min="15365" max="15365" width="8.375" style="57" customWidth="1"/>
    <col min="15366" max="15366" width="13.5" style="57" customWidth="1"/>
    <col min="15367" max="15367" width="1.375" style="57" customWidth="1"/>
    <col min="15368" max="15368" width="12.625" style="57" customWidth="1"/>
    <col min="15369" max="15369" width="1" style="57" customWidth="1"/>
    <col min="15370" max="15370" width="15" style="57" customWidth="1"/>
    <col min="15371" max="15371" width="1" style="57" customWidth="1"/>
    <col min="15372" max="15372" width="13.375" style="57" bestFit="1" customWidth="1"/>
    <col min="15373" max="15373" width="1" style="57" customWidth="1"/>
    <col min="15374" max="15374" width="13.5" style="57" customWidth="1"/>
    <col min="15375" max="15375" width="1" style="57" customWidth="1"/>
    <col min="15376" max="15376" width="13" style="57" customWidth="1"/>
    <col min="15377" max="15377" width="1.375" style="57" customWidth="1"/>
    <col min="15378" max="15378" width="13.5" style="57" bestFit="1" customWidth="1"/>
    <col min="15379" max="15379" width="1.625" style="57" customWidth="1"/>
    <col min="15380" max="15380" width="13.5" style="57" customWidth="1"/>
    <col min="15381" max="15381" width="1.375" style="57" customWidth="1"/>
    <col min="15382" max="15382" width="13.5" style="57" bestFit="1" customWidth="1"/>
    <col min="15383" max="15383" width="1.375" style="57" customWidth="1"/>
    <col min="15384" max="15384" width="15" style="57" customWidth="1"/>
    <col min="15385" max="15385" width="1.375" style="57" customWidth="1"/>
    <col min="15386" max="15386" width="14" style="57" customWidth="1"/>
    <col min="15387" max="15387" width="1.375" style="57" customWidth="1"/>
    <col min="15388" max="15388" width="13.375" style="57" customWidth="1"/>
    <col min="15389" max="15389" width="1.375" style="57" customWidth="1"/>
    <col min="15390" max="15390" width="14.5" style="57" customWidth="1"/>
    <col min="15391" max="15619" width="10.5" style="57"/>
    <col min="15620" max="15620" width="35.625" style="57" customWidth="1"/>
    <col min="15621" max="15621" width="8.375" style="57" customWidth="1"/>
    <col min="15622" max="15622" width="13.5" style="57" customWidth="1"/>
    <col min="15623" max="15623" width="1.375" style="57" customWidth="1"/>
    <col min="15624" max="15624" width="12.625" style="57" customWidth="1"/>
    <col min="15625" max="15625" width="1" style="57" customWidth="1"/>
    <col min="15626" max="15626" width="15" style="57" customWidth="1"/>
    <col min="15627" max="15627" width="1" style="57" customWidth="1"/>
    <col min="15628" max="15628" width="13.375" style="57" bestFit="1" customWidth="1"/>
    <col min="15629" max="15629" width="1" style="57" customWidth="1"/>
    <col min="15630" max="15630" width="13.5" style="57" customWidth="1"/>
    <col min="15631" max="15631" width="1" style="57" customWidth="1"/>
    <col min="15632" max="15632" width="13" style="57" customWidth="1"/>
    <col min="15633" max="15633" width="1.375" style="57" customWidth="1"/>
    <col min="15634" max="15634" width="13.5" style="57" bestFit="1" customWidth="1"/>
    <col min="15635" max="15635" width="1.625" style="57" customWidth="1"/>
    <col min="15636" max="15636" width="13.5" style="57" customWidth="1"/>
    <col min="15637" max="15637" width="1.375" style="57" customWidth="1"/>
    <col min="15638" max="15638" width="13.5" style="57" bestFit="1" customWidth="1"/>
    <col min="15639" max="15639" width="1.375" style="57" customWidth="1"/>
    <col min="15640" max="15640" width="15" style="57" customWidth="1"/>
    <col min="15641" max="15641" width="1.375" style="57" customWidth="1"/>
    <col min="15642" max="15642" width="14" style="57" customWidth="1"/>
    <col min="15643" max="15643" width="1.375" style="57" customWidth="1"/>
    <col min="15644" max="15644" width="13.375" style="57" customWidth="1"/>
    <col min="15645" max="15645" width="1.375" style="57" customWidth="1"/>
    <col min="15646" max="15646" width="14.5" style="57" customWidth="1"/>
    <col min="15647" max="15875" width="10.5" style="57"/>
    <col min="15876" max="15876" width="35.625" style="57" customWidth="1"/>
    <col min="15877" max="15877" width="8.375" style="57" customWidth="1"/>
    <col min="15878" max="15878" width="13.5" style="57" customWidth="1"/>
    <col min="15879" max="15879" width="1.375" style="57" customWidth="1"/>
    <col min="15880" max="15880" width="12.625" style="57" customWidth="1"/>
    <col min="15881" max="15881" width="1" style="57" customWidth="1"/>
    <col min="15882" max="15882" width="15" style="57" customWidth="1"/>
    <col min="15883" max="15883" width="1" style="57" customWidth="1"/>
    <col min="15884" max="15884" width="13.375" style="57" bestFit="1" customWidth="1"/>
    <col min="15885" max="15885" width="1" style="57" customWidth="1"/>
    <col min="15886" max="15886" width="13.5" style="57" customWidth="1"/>
    <col min="15887" max="15887" width="1" style="57" customWidth="1"/>
    <col min="15888" max="15888" width="13" style="57" customWidth="1"/>
    <col min="15889" max="15889" width="1.375" style="57" customWidth="1"/>
    <col min="15890" max="15890" width="13.5" style="57" bestFit="1" customWidth="1"/>
    <col min="15891" max="15891" width="1.625" style="57" customWidth="1"/>
    <col min="15892" max="15892" width="13.5" style="57" customWidth="1"/>
    <col min="15893" max="15893" width="1.375" style="57" customWidth="1"/>
    <col min="15894" max="15894" width="13.5" style="57" bestFit="1" customWidth="1"/>
    <col min="15895" max="15895" width="1.375" style="57" customWidth="1"/>
    <col min="15896" max="15896" width="15" style="57" customWidth="1"/>
    <col min="15897" max="15897" width="1.375" style="57" customWidth="1"/>
    <col min="15898" max="15898" width="14" style="57" customWidth="1"/>
    <col min="15899" max="15899" width="1.375" style="57" customWidth="1"/>
    <col min="15900" max="15900" width="13.375" style="57" customWidth="1"/>
    <col min="15901" max="15901" width="1.375" style="57" customWidth="1"/>
    <col min="15902" max="15902" width="14.5" style="57" customWidth="1"/>
    <col min="15903" max="16131" width="10.5" style="57"/>
    <col min="16132" max="16132" width="35.625" style="57" customWidth="1"/>
    <col min="16133" max="16133" width="8.375" style="57" customWidth="1"/>
    <col min="16134" max="16134" width="13.5" style="57" customWidth="1"/>
    <col min="16135" max="16135" width="1.375" style="57" customWidth="1"/>
    <col min="16136" max="16136" width="12.625" style="57" customWidth="1"/>
    <col min="16137" max="16137" width="1" style="57" customWidth="1"/>
    <col min="16138" max="16138" width="15" style="57" customWidth="1"/>
    <col min="16139" max="16139" width="1" style="57" customWidth="1"/>
    <col min="16140" max="16140" width="13.375" style="57" bestFit="1" customWidth="1"/>
    <col min="16141" max="16141" width="1" style="57" customWidth="1"/>
    <col min="16142" max="16142" width="13.5" style="57" customWidth="1"/>
    <col min="16143" max="16143" width="1" style="57" customWidth="1"/>
    <col min="16144" max="16144" width="13" style="57" customWidth="1"/>
    <col min="16145" max="16145" width="1.375" style="57" customWidth="1"/>
    <col min="16146" max="16146" width="13.5" style="57" bestFit="1" customWidth="1"/>
    <col min="16147" max="16147" width="1.625" style="57" customWidth="1"/>
    <col min="16148" max="16148" width="13.5" style="57" customWidth="1"/>
    <col min="16149" max="16149" width="1.375" style="57" customWidth="1"/>
    <col min="16150" max="16150" width="13.5" style="57" bestFit="1" customWidth="1"/>
    <col min="16151" max="16151" width="1.375" style="57" customWidth="1"/>
    <col min="16152" max="16152" width="15" style="57" customWidth="1"/>
    <col min="16153" max="16153" width="1.375" style="57" customWidth="1"/>
    <col min="16154" max="16154" width="14" style="57" customWidth="1"/>
    <col min="16155" max="16155" width="1.375" style="57" customWidth="1"/>
    <col min="16156" max="16156" width="13.375" style="57" customWidth="1"/>
    <col min="16157" max="16157" width="1.375" style="57" customWidth="1"/>
    <col min="16158" max="16158" width="14.5" style="57" customWidth="1"/>
    <col min="16159" max="16384" width="10.5" style="57"/>
  </cols>
  <sheetData>
    <row r="1" spans="1:30" s="54" customFormat="1" ht="22.5" customHeight="1" x14ac:dyDescent="0.2">
      <c r="A1" s="4" t="s">
        <v>137</v>
      </c>
      <c r="B1" s="5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51"/>
      <c r="P1" s="53"/>
      <c r="Q1" s="53"/>
      <c r="R1" s="53"/>
      <c r="S1" s="53"/>
      <c r="T1" s="53"/>
      <c r="U1" s="53"/>
      <c r="V1" s="53"/>
      <c r="W1" s="53"/>
      <c r="X1" s="53"/>
      <c r="Y1" s="51"/>
      <c r="Z1" s="53"/>
      <c r="AA1" s="53"/>
      <c r="AB1" s="53"/>
      <c r="AC1" s="53"/>
      <c r="AD1" s="53"/>
    </row>
    <row r="2" spans="1:30" s="54" customFormat="1" ht="22.5" customHeight="1" x14ac:dyDescent="0.2">
      <c r="A2" s="4" t="s">
        <v>72</v>
      </c>
      <c r="B2" s="5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2"/>
      <c r="O2" s="51"/>
      <c r="P2" s="53"/>
      <c r="Q2" s="53"/>
      <c r="R2" s="53"/>
      <c r="S2" s="53"/>
      <c r="T2" s="53"/>
      <c r="U2" s="53"/>
      <c r="V2" s="53"/>
      <c r="W2" s="53"/>
      <c r="X2" s="53"/>
      <c r="Y2" s="51"/>
      <c r="Z2" s="53"/>
      <c r="AA2" s="53"/>
      <c r="AB2" s="53"/>
      <c r="AC2" s="53"/>
      <c r="AD2" s="53"/>
    </row>
    <row r="3" spans="1:30" s="54" customFormat="1" ht="22.5" customHeight="1" x14ac:dyDescent="0.2">
      <c r="A3" s="55"/>
      <c r="B3" s="56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2"/>
      <c r="O3" s="51"/>
      <c r="P3" s="53"/>
      <c r="Q3" s="53"/>
      <c r="R3" s="53"/>
      <c r="S3" s="53"/>
      <c r="T3" s="53"/>
      <c r="U3" s="53"/>
      <c r="V3" s="53"/>
      <c r="W3" s="53"/>
      <c r="X3" s="53"/>
      <c r="Y3" s="51"/>
      <c r="Z3" s="53"/>
      <c r="AA3" s="53"/>
      <c r="AB3" s="53"/>
      <c r="AC3" s="53"/>
      <c r="AD3" s="53"/>
    </row>
    <row r="4" spans="1:30" ht="22.5" customHeight="1" x14ac:dyDescent="0.2">
      <c r="C4" s="209" t="s">
        <v>73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</row>
    <row r="5" spans="1:30" ht="22.5" customHeight="1" x14ac:dyDescent="0.2">
      <c r="C5" s="59"/>
      <c r="D5" s="59"/>
      <c r="E5" s="60"/>
      <c r="F5" s="59"/>
      <c r="G5" s="60"/>
      <c r="H5" s="59"/>
      <c r="I5" s="60"/>
      <c r="J5" s="61"/>
      <c r="K5" s="61"/>
      <c r="L5" s="210" t="s">
        <v>44</v>
      </c>
      <c r="M5" s="210"/>
      <c r="N5" s="210"/>
      <c r="O5" s="61"/>
      <c r="P5" s="210" t="s">
        <v>47</v>
      </c>
      <c r="Q5" s="210"/>
      <c r="R5" s="210"/>
      <c r="S5" s="210"/>
      <c r="T5" s="210"/>
      <c r="U5" s="210"/>
      <c r="V5" s="210"/>
      <c r="W5" s="210"/>
      <c r="X5" s="210"/>
      <c r="Y5" s="59"/>
      <c r="Z5" s="59"/>
      <c r="AA5" s="59"/>
      <c r="AC5" s="59"/>
      <c r="AD5" s="59"/>
    </row>
    <row r="6" spans="1:30" ht="22.5" customHeight="1" x14ac:dyDescent="0.2">
      <c r="C6" s="59"/>
      <c r="D6" s="59"/>
      <c r="E6" s="60"/>
      <c r="F6" s="59"/>
      <c r="G6" s="60"/>
      <c r="H6" s="59"/>
      <c r="I6" s="60"/>
      <c r="J6" s="61"/>
      <c r="K6" s="61"/>
      <c r="L6" s="60"/>
      <c r="M6" s="60"/>
      <c r="N6" s="60"/>
      <c r="O6" s="61"/>
      <c r="P6" s="60" t="s">
        <v>146</v>
      </c>
      <c r="Q6" s="60"/>
      <c r="R6" s="60" t="s">
        <v>149</v>
      </c>
      <c r="S6" s="60"/>
      <c r="T6" s="60" t="s">
        <v>74</v>
      </c>
      <c r="U6" s="60"/>
      <c r="V6" s="60" t="s">
        <v>75</v>
      </c>
      <c r="W6" s="60"/>
      <c r="X6" s="60"/>
      <c r="Y6" s="59"/>
      <c r="Z6" s="59"/>
      <c r="AA6" s="59"/>
      <c r="AB6" s="60" t="s">
        <v>76</v>
      </c>
      <c r="AC6" s="59"/>
      <c r="AD6" s="59"/>
    </row>
    <row r="7" spans="1:30" s="62" customFormat="1" ht="22.5" customHeight="1" x14ac:dyDescent="0.2">
      <c r="B7" s="58"/>
      <c r="C7" s="60" t="s">
        <v>40</v>
      </c>
      <c r="D7" s="60"/>
      <c r="E7" s="60"/>
      <c r="F7" s="60"/>
      <c r="G7" s="60" t="s">
        <v>185</v>
      </c>
      <c r="H7" s="60"/>
      <c r="I7" s="60"/>
      <c r="J7" s="60"/>
      <c r="K7" s="60"/>
      <c r="L7" s="60"/>
      <c r="M7" s="60"/>
      <c r="N7" s="60" t="s">
        <v>86</v>
      </c>
      <c r="O7" s="60"/>
      <c r="P7" s="60" t="s">
        <v>147</v>
      </c>
      <c r="Q7" s="60"/>
      <c r="R7" s="60" t="s">
        <v>77</v>
      </c>
      <c r="S7" s="60"/>
      <c r="T7" s="60" t="s">
        <v>78</v>
      </c>
      <c r="U7" s="60"/>
      <c r="V7" s="60" t="s">
        <v>79</v>
      </c>
      <c r="W7" s="60"/>
      <c r="X7" s="60" t="s">
        <v>80</v>
      </c>
      <c r="Y7" s="60"/>
      <c r="Z7" s="60" t="s">
        <v>81</v>
      </c>
      <c r="AA7" s="60"/>
      <c r="AB7" s="60" t="s">
        <v>82</v>
      </c>
      <c r="AC7" s="60"/>
      <c r="AD7" s="60"/>
    </row>
    <row r="8" spans="1:30" s="62" customFormat="1" ht="22.5" customHeight="1" x14ac:dyDescent="0.2">
      <c r="B8" s="58"/>
      <c r="C8" s="60" t="s">
        <v>83</v>
      </c>
      <c r="D8" s="60"/>
      <c r="E8" s="60" t="s">
        <v>183</v>
      </c>
      <c r="F8" s="60"/>
      <c r="G8" s="62" t="s">
        <v>186</v>
      </c>
      <c r="H8" s="60"/>
      <c r="I8" s="60" t="s">
        <v>84</v>
      </c>
      <c r="J8" s="60"/>
      <c r="K8" s="60"/>
      <c r="L8" s="60" t="s">
        <v>85</v>
      </c>
      <c r="M8" s="60"/>
      <c r="N8" s="60" t="s">
        <v>96</v>
      </c>
      <c r="O8" s="60"/>
      <c r="P8" s="60" t="s">
        <v>148</v>
      </c>
      <c r="Q8" s="60"/>
      <c r="R8" s="60" t="s">
        <v>87</v>
      </c>
      <c r="S8" s="60"/>
      <c r="T8" s="60" t="s">
        <v>88</v>
      </c>
      <c r="U8" s="60"/>
      <c r="V8" s="60" t="s">
        <v>89</v>
      </c>
      <c r="W8" s="60"/>
      <c r="X8" s="60" t="s">
        <v>90</v>
      </c>
      <c r="Y8" s="60"/>
      <c r="Z8" s="60" t="s">
        <v>91</v>
      </c>
      <c r="AA8" s="60"/>
      <c r="AB8" s="60" t="s">
        <v>92</v>
      </c>
      <c r="AC8" s="60"/>
      <c r="AD8" s="60" t="s">
        <v>81</v>
      </c>
    </row>
    <row r="9" spans="1:30" s="62" customFormat="1" ht="22.5" customHeight="1" x14ac:dyDescent="0.2">
      <c r="B9" s="58" t="s">
        <v>6</v>
      </c>
      <c r="C9" s="60" t="s">
        <v>93</v>
      </c>
      <c r="D9" s="60"/>
      <c r="E9" s="60" t="s">
        <v>184</v>
      </c>
      <c r="F9" s="60"/>
      <c r="G9" s="60" t="s">
        <v>187</v>
      </c>
      <c r="H9" s="60"/>
      <c r="I9" s="60" t="s">
        <v>94</v>
      </c>
      <c r="J9" s="60"/>
      <c r="K9" s="60"/>
      <c r="L9" s="60" t="s">
        <v>95</v>
      </c>
      <c r="M9" s="60"/>
      <c r="N9" s="60" t="s">
        <v>133</v>
      </c>
      <c r="O9" s="60"/>
      <c r="P9" s="60" t="s">
        <v>97</v>
      </c>
      <c r="Q9" s="60"/>
      <c r="R9" s="60" t="s">
        <v>3</v>
      </c>
      <c r="S9" s="60"/>
      <c r="T9" s="60" t="s">
        <v>98</v>
      </c>
      <c r="U9" s="60"/>
      <c r="V9" s="60" t="s">
        <v>99</v>
      </c>
      <c r="W9" s="60"/>
      <c r="X9" s="60" t="s">
        <v>91</v>
      </c>
      <c r="Y9" s="60"/>
      <c r="Z9" s="60" t="s">
        <v>100</v>
      </c>
      <c r="AA9" s="60"/>
      <c r="AB9" s="60" t="s">
        <v>101</v>
      </c>
      <c r="AC9" s="60"/>
      <c r="AD9" s="60" t="s">
        <v>91</v>
      </c>
    </row>
    <row r="10" spans="1:30" ht="22.5" customHeight="1" x14ac:dyDescent="0.2">
      <c r="C10" s="211" t="s">
        <v>7</v>
      </c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  <c r="AD10" s="211"/>
    </row>
    <row r="11" spans="1:30" ht="22.5" customHeight="1" x14ac:dyDescent="0.45">
      <c r="A11" s="63" t="s">
        <v>140</v>
      </c>
      <c r="C11" s="117"/>
      <c r="D11" s="157"/>
      <c r="E11" s="157"/>
      <c r="F11" s="157"/>
      <c r="G11" s="15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</row>
    <row r="12" spans="1:30" ht="22.5" customHeight="1" x14ac:dyDescent="0.45">
      <c r="A12" s="63" t="s">
        <v>141</v>
      </c>
      <c r="C12" s="65">
        <v>681480</v>
      </c>
      <c r="D12" s="66"/>
      <c r="E12" s="65">
        <v>0</v>
      </c>
      <c r="F12" s="66"/>
      <c r="G12" s="65">
        <v>0</v>
      </c>
      <c r="H12" s="66"/>
      <c r="I12" s="65">
        <v>342170</v>
      </c>
      <c r="J12" s="65"/>
      <c r="K12" s="65"/>
      <c r="L12" s="65">
        <v>108696</v>
      </c>
      <c r="M12" s="66"/>
      <c r="N12" s="65">
        <v>-482680</v>
      </c>
      <c r="O12" s="66"/>
      <c r="P12" s="65">
        <v>-14163</v>
      </c>
      <c r="Q12" s="66"/>
      <c r="R12" s="65">
        <v>1260290</v>
      </c>
      <c r="S12" s="65"/>
      <c r="T12" s="65">
        <v>-7873</v>
      </c>
      <c r="U12" s="66"/>
      <c r="V12" s="65">
        <v>1712</v>
      </c>
      <c r="W12" s="66"/>
      <c r="X12" s="65">
        <f>SUM(P12:V12)</f>
        <v>1239966</v>
      </c>
      <c r="Y12" s="66"/>
      <c r="Z12" s="65">
        <f>SUM(C12:N12,X12)</f>
        <v>1889632</v>
      </c>
      <c r="AA12" s="66"/>
      <c r="AB12" s="65">
        <v>96160</v>
      </c>
      <c r="AC12" s="66"/>
      <c r="AD12" s="67">
        <f>SUM(Z12:AB12)</f>
        <v>1985792</v>
      </c>
    </row>
    <row r="13" spans="1:30" ht="22.5" customHeight="1" x14ac:dyDescent="0.2">
      <c r="A13" s="68"/>
      <c r="C13" s="65"/>
      <c r="D13" s="66"/>
      <c r="E13" s="65"/>
      <c r="F13" s="66"/>
      <c r="G13" s="65"/>
      <c r="H13" s="66"/>
      <c r="I13" s="65"/>
      <c r="J13" s="65"/>
      <c r="K13" s="65"/>
      <c r="L13" s="65"/>
      <c r="M13" s="66"/>
      <c r="N13" s="65"/>
      <c r="O13" s="66"/>
      <c r="P13" s="65"/>
      <c r="Q13" s="66"/>
      <c r="R13" s="65"/>
      <c r="S13" s="65"/>
      <c r="T13" s="65"/>
      <c r="U13" s="66"/>
      <c r="V13" s="65"/>
      <c r="W13" s="66"/>
      <c r="X13" s="65"/>
      <c r="Y13" s="66"/>
      <c r="Z13" s="65"/>
      <c r="AA13" s="66"/>
      <c r="AB13" s="65"/>
      <c r="AC13" s="66"/>
      <c r="AD13" s="65"/>
    </row>
    <row r="14" spans="1:30" ht="22.5" customHeight="1" x14ac:dyDescent="0.2">
      <c r="A14" s="68" t="s">
        <v>158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22.5" customHeight="1" x14ac:dyDescent="0.2">
      <c r="A15" s="69" t="s">
        <v>152</v>
      </c>
      <c r="C15" s="70">
        <v>0</v>
      </c>
      <c r="D15" s="26"/>
      <c r="E15" s="70">
        <v>0</v>
      </c>
      <c r="F15" s="26"/>
      <c r="G15" s="70">
        <v>0</v>
      </c>
      <c r="H15" s="26"/>
      <c r="I15" s="70">
        <v>0</v>
      </c>
      <c r="J15" s="26"/>
      <c r="K15" s="26"/>
      <c r="L15" s="70">
        <v>0</v>
      </c>
      <c r="M15" s="71"/>
      <c r="N15" s="72">
        <v>74301</v>
      </c>
      <c r="O15" s="71"/>
      <c r="P15" s="70">
        <v>0</v>
      </c>
      <c r="Q15" s="71"/>
      <c r="R15" s="70">
        <v>0</v>
      </c>
      <c r="S15" s="26"/>
      <c r="T15" s="70">
        <v>0</v>
      </c>
      <c r="U15" s="26"/>
      <c r="V15" s="70">
        <v>0</v>
      </c>
      <c r="W15" s="71"/>
      <c r="X15" s="71">
        <f>SUM(P15:V15)</f>
        <v>0</v>
      </c>
      <c r="Y15" s="73"/>
      <c r="Z15" s="71">
        <f>SUM(C15:N15,X15)</f>
        <v>74301</v>
      </c>
      <c r="AA15" s="71"/>
      <c r="AB15" s="72">
        <v>-28163</v>
      </c>
      <c r="AC15" s="71"/>
      <c r="AD15" s="72">
        <f>Z15+AB15</f>
        <v>46138</v>
      </c>
    </row>
    <row r="16" spans="1:30" ht="22.5" customHeight="1" x14ac:dyDescent="0.2">
      <c r="A16" s="69" t="s">
        <v>157</v>
      </c>
      <c r="C16" s="70">
        <v>0</v>
      </c>
      <c r="D16" s="26"/>
      <c r="E16" s="70">
        <v>0</v>
      </c>
      <c r="F16" s="26"/>
      <c r="G16" s="70">
        <v>0</v>
      </c>
      <c r="H16" s="26"/>
      <c r="I16" s="70">
        <v>0</v>
      </c>
      <c r="J16" s="26"/>
      <c r="K16" s="26"/>
      <c r="L16" s="70">
        <v>0</v>
      </c>
      <c r="M16" s="71"/>
      <c r="N16" s="70">
        <v>0</v>
      </c>
      <c r="O16" s="71"/>
      <c r="P16" s="70">
        <v>1231</v>
      </c>
      <c r="Q16" s="71"/>
      <c r="R16" s="74">
        <v>0</v>
      </c>
      <c r="S16" s="26"/>
      <c r="T16" s="70">
        <v>0</v>
      </c>
      <c r="U16" s="26"/>
      <c r="V16" s="70">
        <v>0</v>
      </c>
      <c r="W16" s="71"/>
      <c r="X16" s="71">
        <f>SUM(P16:V16)</f>
        <v>1231</v>
      </c>
      <c r="Y16" s="73"/>
      <c r="Z16" s="71">
        <f>SUM(C16:N16,X16)</f>
        <v>1231</v>
      </c>
      <c r="AA16" s="71"/>
      <c r="AB16" s="72">
        <v>-881</v>
      </c>
      <c r="AC16" s="71"/>
      <c r="AD16" s="72">
        <f>Z16+AB16</f>
        <v>350</v>
      </c>
    </row>
    <row r="17" spans="1:32" ht="22.5" customHeight="1" x14ac:dyDescent="0.2">
      <c r="A17" s="68" t="s">
        <v>156</v>
      </c>
      <c r="C17" s="75">
        <f>SUM(C15:C16)</f>
        <v>0</v>
      </c>
      <c r="D17" s="66"/>
      <c r="E17" s="75">
        <f>SUM(E15:E16)</f>
        <v>0</v>
      </c>
      <c r="F17" s="66"/>
      <c r="G17" s="75">
        <f>SUM(G15:G16)</f>
        <v>0</v>
      </c>
      <c r="H17" s="66"/>
      <c r="I17" s="75">
        <f>SUM(I15:I16)</f>
        <v>0</v>
      </c>
      <c r="J17" s="65"/>
      <c r="K17" s="65"/>
      <c r="L17" s="75">
        <f>SUM(L15:L16)</f>
        <v>0</v>
      </c>
      <c r="M17" s="66"/>
      <c r="N17" s="75">
        <f>SUM(N15:N16)</f>
        <v>74301</v>
      </c>
      <c r="O17" s="66"/>
      <c r="P17" s="75">
        <f>SUM(P15:P16)</f>
        <v>1231</v>
      </c>
      <c r="Q17" s="66"/>
      <c r="R17" s="75">
        <f>SUM(R15:R16)</f>
        <v>0</v>
      </c>
      <c r="S17" s="65"/>
      <c r="T17" s="75">
        <f>SUM(T15:T16)</f>
        <v>0</v>
      </c>
      <c r="U17" s="66"/>
      <c r="V17" s="75">
        <f>SUM(V15:V16)</f>
        <v>0</v>
      </c>
      <c r="W17" s="66"/>
      <c r="X17" s="75">
        <f>SUM(X15:X16)</f>
        <v>1231</v>
      </c>
      <c r="Y17" s="66"/>
      <c r="Z17" s="75">
        <f>SUM(Z15:Z16)</f>
        <v>75532</v>
      </c>
      <c r="AA17" s="66"/>
      <c r="AB17" s="75">
        <f>SUM(AB15:AB16)</f>
        <v>-29044</v>
      </c>
      <c r="AC17" s="66"/>
      <c r="AD17" s="75">
        <f>SUM(AD15:AD16)</f>
        <v>46488</v>
      </c>
    </row>
    <row r="18" spans="1:32" ht="22.5" customHeight="1" x14ac:dyDescent="0.2">
      <c r="A18" s="69"/>
      <c r="C18" s="76"/>
      <c r="D18" s="71"/>
      <c r="E18" s="76"/>
      <c r="F18" s="71"/>
      <c r="G18" s="76"/>
      <c r="H18" s="71"/>
      <c r="I18" s="76"/>
      <c r="J18" s="76"/>
      <c r="K18" s="76"/>
      <c r="L18" s="76"/>
      <c r="M18" s="71"/>
      <c r="N18" s="76"/>
      <c r="O18" s="71"/>
      <c r="P18" s="76"/>
      <c r="Q18" s="71"/>
      <c r="R18" s="76"/>
      <c r="S18" s="76"/>
      <c r="T18" s="76"/>
      <c r="U18" s="71"/>
      <c r="V18" s="76"/>
      <c r="W18" s="71"/>
      <c r="X18" s="76"/>
      <c r="Y18" s="71"/>
      <c r="Z18" s="71"/>
      <c r="AA18" s="71"/>
      <c r="AB18" s="71"/>
      <c r="AC18" s="71"/>
      <c r="AD18" s="71"/>
    </row>
    <row r="19" spans="1:32" ht="22.5" customHeight="1" x14ac:dyDescent="0.2">
      <c r="A19" s="69" t="s">
        <v>102</v>
      </c>
      <c r="C19" s="70">
        <v>0</v>
      </c>
      <c r="D19" s="26"/>
      <c r="E19" s="70">
        <v>0</v>
      </c>
      <c r="F19" s="26"/>
      <c r="G19" s="70">
        <v>0</v>
      </c>
      <c r="H19" s="26"/>
      <c r="I19" s="70">
        <v>0</v>
      </c>
      <c r="J19" s="26"/>
      <c r="K19" s="26"/>
      <c r="L19" s="70">
        <v>0</v>
      </c>
      <c r="M19" s="71"/>
      <c r="N19" s="76">
        <v>12511</v>
      </c>
      <c r="O19" s="71"/>
      <c r="P19" s="70">
        <v>0</v>
      </c>
      <c r="Q19" s="71"/>
      <c r="R19" s="76">
        <v>-12511</v>
      </c>
      <c r="S19" s="76"/>
      <c r="T19" s="70">
        <v>0</v>
      </c>
      <c r="U19" s="71"/>
      <c r="V19" s="70">
        <v>0</v>
      </c>
      <c r="W19" s="71"/>
      <c r="X19" s="71">
        <v>-12511</v>
      </c>
      <c r="Y19" s="66"/>
      <c r="Z19" s="65">
        <f>SUM(C19:N19,X19)</f>
        <v>0</v>
      </c>
      <c r="AA19" s="71"/>
      <c r="AB19" s="72">
        <v>0</v>
      </c>
      <c r="AC19" s="71"/>
      <c r="AD19" s="72">
        <v>0</v>
      </c>
    </row>
    <row r="20" spans="1:32" ht="22.5" customHeight="1" thickBot="1" x14ac:dyDescent="0.25">
      <c r="A20" s="68" t="s">
        <v>142</v>
      </c>
      <c r="C20" s="77">
        <f>SUM(C12,C17,C19)</f>
        <v>681480</v>
      </c>
      <c r="D20" s="65"/>
      <c r="E20" s="77">
        <f>SUM(E12,E17,E19)</f>
        <v>0</v>
      </c>
      <c r="F20" s="65"/>
      <c r="G20" s="77">
        <f>SUM(G12,G17,G19)</f>
        <v>0</v>
      </c>
      <c r="H20" s="65"/>
      <c r="I20" s="77">
        <f>SUM(I12,I17,I19)</f>
        <v>342170</v>
      </c>
      <c r="J20" s="65"/>
      <c r="K20" s="65"/>
      <c r="L20" s="77">
        <f>SUM(L12,L17,L19)</f>
        <v>108696</v>
      </c>
      <c r="M20" s="65"/>
      <c r="N20" s="77">
        <f>SUM(N12,N17,N19)</f>
        <v>-395868</v>
      </c>
      <c r="O20" s="65"/>
      <c r="P20" s="77">
        <f>SUM(P12,P17,P19)</f>
        <v>-12932</v>
      </c>
      <c r="Q20" s="65"/>
      <c r="R20" s="77">
        <f>SUM(R12,R17,R19)</f>
        <v>1247779</v>
      </c>
      <c r="S20" s="65"/>
      <c r="T20" s="77">
        <f>SUM(T12,T17,T19)</f>
        <v>-7873</v>
      </c>
      <c r="U20" s="65"/>
      <c r="V20" s="77">
        <f>SUM(V12,V17,V19)</f>
        <v>1712</v>
      </c>
      <c r="W20" s="65"/>
      <c r="X20" s="77">
        <f>SUM(X12,X17,X19)</f>
        <v>1228686</v>
      </c>
      <c r="Y20" s="65"/>
      <c r="Z20" s="77">
        <f>SUM(Z12,Z17,Z19)</f>
        <v>1965164</v>
      </c>
      <c r="AA20" s="65"/>
      <c r="AB20" s="77">
        <f>SUM(AB12,AB17,AB19)</f>
        <v>67116</v>
      </c>
      <c r="AC20" s="65"/>
      <c r="AD20" s="77">
        <f>SUM(AD12,AD17,AD19)</f>
        <v>2032280</v>
      </c>
    </row>
    <row r="21" spans="1:32" ht="22.5" customHeight="1" thickTop="1" x14ac:dyDescent="0.2">
      <c r="A21" s="69"/>
    </row>
    <row r="22" spans="1:32" ht="22.5" customHeight="1" x14ac:dyDescent="0.45">
      <c r="A22" s="63" t="s">
        <v>176</v>
      </c>
      <c r="C22" s="65"/>
      <c r="D22" s="65"/>
      <c r="E22" s="65"/>
      <c r="F22" s="65"/>
      <c r="G22" s="65"/>
      <c r="H22" s="65"/>
      <c r="I22" s="65"/>
      <c r="J22" s="65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</row>
    <row r="23" spans="1:32" ht="22.5" customHeight="1" x14ac:dyDescent="0.45">
      <c r="A23" s="63" t="s">
        <v>177</v>
      </c>
      <c r="C23" s="65">
        <v>681480</v>
      </c>
      <c r="D23" s="65"/>
      <c r="E23" s="65">
        <v>14200</v>
      </c>
      <c r="F23" s="65"/>
      <c r="G23" s="65">
        <v>17395</v>
      </c>
      <c r="H23" s="65"/>
      <c r="I23" s="65">
        <v>342170</v>
      </c>
      <c r="J23" s="65"/>
      <c r="K23" s="65"/>
      <c r="L23" s="65">
        <v>108696</v>
      </c>
      <c r="M23" s="66"/>
      <c r="N23" s="65">
        <v>-413287</v>
      </c>
      <c r="O23" s="66"/>
      <c r="P23" s="65">
        <v>-11053</v>
      </c>
      <c r="Q23" s="66"/>
      <c r="R23" s="65">
        <v>1597500</v>
      </c>
      <c r="S23" s="65"/>
      <c r="T23" s="65">
        <v>-7873</v>
      </c>
      <c r="U23" s="66"/>
      <c r="V23" s="65">
        <v>1619</v>
      </c>
      <c r="W23" s="66"/>
      <c r="X23" s="65">
        <f>SUM(P23:V23)</f>
        <v>1580193</v>
      </c>
      <c r="Y23" s="66"/>
      <c r="Z23" s="65">
        <f>SUM(C23:N23,X23)</f>
        <v>2330847</v>
      </c>
      <c r="AA23" s="66"/>
      <c r="AB23" s="65">
        <v>-25879</v>
      </c>
      <c r="AC23" s="66"/>
      <c r="AD23" s="67">
        <f>SUM(Z23:AB23)</f>
        <v>2304968</v>
      </c>
    </row>
    <row r="24" spans="1:32" ht="22.5" customHeight="1" x14ac:dyDescent="0.2">
      <c r="A24" s="68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66"/>
      <c r="X24" s="65"/>
      <c r="Y24" s="66"/>
      <c r="Z24" s="65"/>
      <c r="AA24" s="66"/>
      <c r="AB24" s="65"/>
      <c r="AC24" s="66"/>
      <c r="AD24" s="65"/>
    </row>
    <row r="25" spans="1:32" ht="22.5" customHeight="1" x14ac:dyDescent="0.2">
      <c r="A25" s="159" t="s">
        <v>190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66"/>
      <c r="X25" s="65"/>
      <c r="Y25" s="66"/>
      <c r="Z25" s="65"/>
      <c r="AA25" s="66"/>
      <c r="AB25" s="65"/>
      <c r="AC25" s="66"/>
      <c r="AD25" s="65"/>
    </row>
    <row r="26" spans="1:32" ht="22.5" customHeight="1" x14ac:dyDescent="0.2">
      <c r="A26" s="160" t="s">
        <v>191</v>
      </c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66"/>
      <c r="X26" s="65"/>
      <c r="Y26" s="66"/>
      <c r="Z26" s="65"/>
      <c r="AA26" s="66"/>
      <c r="AB26" s="65"/>
      <c r="AC26" s="66"/>
      <c r="AD26" s="65"/>
    </row>
    <row r="27" spans="1:32" s="119" customFormat="1" ht="22.5" customHeight="1" x14ac:dyDescent="0.2">
      <c r="A27" s="165" t="s">
        <v>192</v>
      </c>
      <c r="B27" s="58">
        <v>3</v>
      </c>
      <c r="C27" s="166">
        <v>0</v>
      </c>
      <c r="D27" s="166"/>
      <c r="E27" s="166">
        <v>-14200</v>
      </c>
      <c r="F27" s="166"/>
      <c r="G27" s="166">
        <v>0</v>
      </c>
      <c r="H27" s="166"/>
      <c r="I27" s="166">
        <v>0</v>
      </c>
      <c r="J27" s="166"/>
      <c r="K27" s="166"/>
      <c r="L27" s="166">
        <v>-5765</v>
      </c>
      <c r="M27" s="166"/>
      <c r="N27" s="72">
        <v>122696</v>
      </c>
      <c r="O27" s="166"/>
      <c r="P27" s="166">
        <v>0</v>
      </c>
      <c r="Q27" s="166"/>
      <c r="R27" s="166">
        <v>-39995</v>
      </c>
      <c r="S27" s="166"/>
      <c r="T27" s="166">
        <v>0</v>
      </c>
      <c r="U27" s="166"/>
      <c r="V27" s="166">
        <v>0</v>
      </c>
      <c r="W27" s="167"/>
      <c r="X27" s="71">
        <f>SUM(P27:V27)</f>
        <v>-39995</v>
      </c>
      <c r="Y27" s="167"/>
      <c r="Z27" s="71">
        <f>SUM(C27:N27,X27)</f>
        <v>62736</v>
      </c>
      <c r="AA27" s="167"/>
      <c r="AB27" s="72">
        <v>-62736</v>
      </c>
      <c r="AC27" s="71"/>
      <c r="AD27" s="72">
        <f>Z27+AB27</f>
        <v>0</v>
      </c>
    </row>
    <row r="28" spans="1:32" ht="22.5" customHeight="1" x14ac:dyDescent="0.2">
      <c r="A28" s="68" t="s">
        <v>193</v>
      </c>
      <c r="C28" s="75">
        <f>SUM(C26:C27)</f>
        <v>0</v>
      </c>
      <c r="D28" s="66"/>
      <c r="E28" s="75">
        <f>SUM(E26:E27)</f>
        <v>-14200</v>
      </c>
      <c r="F28" s="66"/>
      <c r="G28" s="75">
        <f>SUM(G26:G27)</f>
        <v>0</v>
      </c>
      <c r="H28" s="66"/>
      <c r="I28" s="75">
        <f>SUM(I26:I27)</f>
        <v>0</v>
      </c>
      <c r="J28" s="65"/>
      <c r="K28" s="65"/>
      <c r="L28" s="75">
        <f>SUM(L26:L27)</f>
        <v>-5765</v>
      </c>
      <c r="M28" s="66"/>
      <c r="N28" s="75">
        <f>SUM(N26:N27)</f>
        <v>122696</v>
      </c>
      <c r="O28" s="66"/>
      <c r="P28" s="75">
        <f>SUM(P26:P27)</f>
        <v>0</v>
      </c>
      <c r="Q28" s="66"/>
      <c r="R28" s="75">
        <f>SUM(R26:R27)</f>
        <v>-39995</v>
      </c>
      <c r="S28" s="65"/>
      <c r="T28" s="75">
        <f>SUM(T26:T27)</f>
        <v>0</v>
      </c>
      <c r="U28" s="66"/>
      <c r="V28" s="75">
        <f>SUM(V26:V27)</f>
        <v>0</v>
      </c>
      <c r="W28" s="66"/>
      <c r="X28" s="75">
        <f>SUM(X26:X27)</f>
        <v>-39995</v>
      </c>
      <c r="Y28" s="66"/>
      <c r="Z28" s="75">
        <f>SUM(Z26:Z27)</f>
        <v>62736</v>
      </c>
      <c r="AA28" s="66"/>
      <c r="AB28" s="75">
        <f>SUM(AB26:AB27)</f>
        <v>-62736</v>
      </c>
      <c r="AC28" s="66"/>
      <c r="AD28" s="75">
        <f>SUM(AD26:AD27)</f>
        <v>0</v>
      </c>
      <c r="AE28" s="119"/>
    </row>
    <row r="29" spans="1:32" ht="22.5" customHeight="1" x14ac:dyDescent="0.2">
      <c r="A29" s="168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66"/>
      <c r="X29" s="65"/>
      <c r="Y29" s="66"/>
      <c r="Z29" s="65"/>
      <c r="AA29" s="66"/>
      <c r="AB29" s="65"/>
      <c r="AC29" s="66"/>
      <c r="AD29" s="65"/>
    </row>
    <row r="30" spans="1:32" ht="22.5" customHeight="1" x14ac:dyDescent="0.2">
      <c r="A30" s="68" t="s">
        <v>158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</row>
    <row r="31" spans="1:32" ht="22.5" customHeight="1" x14ac:dyDescent="0.2">
      <c r="A31" s="69" t="s">
        <v>152</v>
      </c>
      <c r="C31" s="70">
        <v>0</v>
      </c>
      <c r="D31" s="26"/>
      <c r="E31" s="37">
        <v>0</v>
      </c>
      <c r="F31" s="26"/>
      <c r="G31" s="37">
        <v>0</v>
      </c>
      <c r="H31" s="26"/>
      <c r="I31" s="37">
        <v>0</v>
      </c>
      <c r="J31" s="26"/>
      <c r="K31" s="26"/>
      <c r="L31" s="37">
        <v>0</v>
      </c>
      <c r="M31" s="71"/>
      <c r="N31" s="72">
        <f>'SI5'!D35</f>
        <v>132917</v>
      </c>
      <c r="O31" s="71"/>
      <c r="P31" s="70">
        <v>0</v>
      </c>
      <c r="Q31" s="71"/>
      <c r="R31" s="70">
        <v>0</v>
      </c>
      <c r="S31" s="26"/>
      <c r="T31" s="70">
        <v>0</v>
      </c>
      <c r="U31" s="26"/>
      <c r="V31" s="70">
        <v>0</v>
      </c>
      <c r="W31" s="71"/>
      <c r="X31" s="71">
        <f>SUM(P31:V31)</f>
        <v>0</v>
      </c>
      <c r="Y31" s="73"/>
      <c r="Z31" s="71">
        <f>SUM(C31:N31,X31)</f>
        <v>132917</v>
      </c>
      <c r="AA31" s="71"/>
      <c r="AB31" s="72">
        <f>'SI5'!D36</f>
        <v>-29533</v>
      </c>
      <c r="AC31" s="71"/>
      <c r="AD31" s="72">
        <f>Z31+AB31</f>
        <v>103384</v>
      </c>
    </row>
    <row r="32" spans="1:32" ht="22.5" customHeight="1" x14ac:dyDescent="0.2">
      <c r="A32" s="69" t="s">
        <v>157</v>
      </c>
      <c r="C32" s="70">
        <v>0</v>
      </c>
      <c r="D32" s="26"/>
      <c r="E32" s="70">
        <v>0</v>
      </c>
      <c r="F32" s="26"/>
      <c r="G32" s="70">
        <v>0</v>
      </c>
      <c r="H32" s="26"/>
      <c r="I32" s="70">
        <v>0</v>
      </c>
      <c r="J32" s="26"/>
      <c r="K32" s="26"/>
      <c r="L32" s="70">
        <v>0</v>
      </c>
      <c r="M32" s="71"/>
      <c r="N32" s="72">
        <v>0</v>
      </c>
      <c r="O32" s="71"/>
      <c r="P32" s="70">
        <v>734</v>
      </c>
      <c r="Q32" s="71"/>
      <c r="R32" s="70">
        <v>0</v>
      </c>
      <c r="S32" s="26"/>
      <c r="T32" s="70">
        <v>0</v>
      </c>
      <c r="U32" s="26"/>
      <c r="V32" s="70">
        <v>0</v>
      </c>
      <c r="W32" s="71"/>
      <c r="X32" s="71">
        <f>SUM(P32:V32)</f>
        <v>734</v>
      </c>
      <c r="Y32" s="73"/>
      <c r="Z32" s="71">
        <f>SUM(C32:N32,X32)</f>
        <v>734</v>
      </c>
      <c r="AA32" s="71"/>
      <c r="AB32" s="72">
        <f>'SI5'!D41-'SCE6'!AB31</f>
        <v>-480</v>
      </c>
      <c r="AC32" s="71"/>
      <c r="AD32" s="72">
        <f>Z32+AB32</f>
        <v>254</v>
      </c>
      <c r="AF32" s="112"/>
    </row>
    <row r="33" spans="1:31" ht="22.5" customHeight="1" x14ac:dyDescent="0.2">
      <c r="A33" s="68" t="s">
        <v>156</v>
      </c>
      <c r="C33" s="75">
        <f>SUM(C31:C32)</f>
        <v>0</v>
      </c>
      <c r="D33" s="66"/>
      <c r="E33" s="75">
        <f>SUM(E31:E32)</f>
        <v>0</v>
      </c>
      <c r="F33" s="66"/>
      <c r="G33" s="75">
        <f>SUM(G31:G32)</f>
        <v>0</v>
      </c>
      <c r="H33" s="66"/>
      <c r="I33" s="75">
        <f>SUM(I31:I32)</f>
        <v>0</v>
      </c>
      <c r="J33" s="65"/>
      <c r="K33" s="65"/>
      <c r="L33" s="75">
        <f>SUM(L31:L32)</f>
        <v>0</v>
      </c>
      <c r="M33" s="66"/>
      <c r="N33" s="75">
        <f>SUM(N31:N32)</f>
        <v>132917</v>
      </c>
      <c r="O33" s="66"/>
      <c r="P33" s="75">
        <f>SUM(P31:P32)</f>
        <v>734</v>
      </c>
      <c r="Q33" s="66"/>
      <c r="R33" s="75">
        <f>SUM(R31:R32)</f>
        <v>0</v>
      </c>
      <c r="S33" s="65"/>
      <c r="T33" s="75">
        <f>SUM(T31:T32)</f>
        <v>0</v>
      </c>
      <c r="U33" s="66"/>
      <c r="V33" s="75">
        <f>SUM(V31:V32)</f>
        <v>0</v>
      </c>
      <c r="W33" s="66"/>
      <c r="X33" s="75">
        <f>SUM(X31:X32)</f>
        <v>734</v>
      </c>
      <c r="Y33" s="66"/>
      <c r="Z33" s="75">
        <f>SUM(Z31:Z32)</f>
        <v>133651</v>
      </c>
      <c r="AA33" s="66"/>
      <c r="AB33" s="75">
        <f>SUM(AB31:AB32)</f>
        <v>-30013</v>
      </c>
      <c r="AC33" s="66"/>
      <c r="AD33" s="75">
        <f>SUM(AD31:AD32)</f>
        <v>103638</v>
      </c>
      <c r="AE33" s="119"/>
    </row>
    <row r="34" spans="1:31" ht="22.5" customHeight="1" x14ac:dyDescent="0.2">
      <c r="A34" s="69"/>
      <c r="C34" s="76"/>
      <c r="D34" s="71"/>
      <c r="E34" s="76"/>
      <c r="F34" s="71"/>
      <c r="G34" s="76"/>
      <c r="H34" s="71"/>
      <c r="I34" s="76"/>
      <c r="J34" s="76"/>
      <c r="K34" s="76"/>
      <c r="L34" s="76"/>
      <c r="M34" s="71"/>
      <c r="N34" s="76"/>
      <c r="O34" s="71"/>
      <c r="P34" s="76"/>
      <c r="Q34" s="71"/>
      <c r="R34" s="76"/>
      <c r="S34" s="76"/>
      <c r="T34" s="76"/>
      <c r="U34" s="71"/>
      <c r="V34" s="76"/>
      <c r="W34" s="71"/>
      <c r="X34" s="76"/>
      <c r="Y34" s="71"/>
      <c r="Z34" s="71"/>
      <c r="AA34" s="71"/>
      <c r="AB34" s="71"/>
      <c r="AC34" s="71"/>
      <c r="AD34" s="71"/>
    </row>
    <row r="35" spans="1:31" ht="22.5" customHeight="1" x14ac:dyDescent="0.2">
      <c r="A35" s="69" t="s">
        <v>203</v>
      </c>
      <c r="C35" s="70">
        <v>0</v>
      </c>
      <c r="D35" s="26"/>
      <c r="E35" s="70">
        <v>0</v>
      </c>
      <c r="F35" s="26"/>
      <c r="G35" s="70">
        <v>0</v>
      </c>
      <c r="H35" s="26"/>
      <c r="I35" s="70">
        <v>0</v>
      </c>
      <c r="J35" s="26"/>
      <c r="K35" s="26"/>
      <c r="L35" s="70">
        <v>5000</v>
      </c>
      <c r="M35" s="71"/>
      <c r="N35" s="76">
        <v>-5000</v>
      </c>
      <c r="O35" s="71"/>
      <c r="P35" s="70">
        <v>0</v>
      </c>
      <c r="Q35" s="71"/>
      <c r="R35" s="76">
        <v>0</v>
      </c>
      <c r="S35" s="76"/>
      <c r="T35" s="70">
        <v>0</v>
      </c>
      <c r="U35" s="71"/>
      <c r="V35" s="70">
        <v>0</v>
      </c>
      <c r="W35" s="71"/>
      <c r="X35" s="71">
        <f>SUM(P35:V35)</f>
        <v>0</v>
      </c>
      <c r="Y35" s="66"/>
      <c r="Z35" s="65">
        <f>SUM(C35:N35,X35)</f>
        <v>0</v>
      </c>
      <c r="AA35" s="71"/>
      <c r="AB35" s="72">
        <v>0</v>
      </c>
      <c r="AC35" s="71"/>
      <c r="AD35" s="72">
        <f>Z35+AB35</f>
        <v>0</v>
      </c>
      <c r="AE35" s="116"/>
    </row>
    <row r="36" spans="1:31" ht="22.5" customHeight="1" x14ac:dyDescent="0.2">
      <c r="A36" s="69" t="s">
        <v>102</v>
      </c>
      <c r="C36" s="70">
        <v>0</v>
      </c>
      <c r="D36" s="26"/>
      <c r="E36" s="70">
        <v>0</v>
      </c>
      <c r="F36" s="26"/>
      <c r="G36" s="70">
        <v>0</v>
      </c>
      <c r="H36" s="26"/>
      <c r="I36" s="70">
        <v>0</v>
      </c>
      <c r="J36" s="26"/>
      <c r="K36" s="26"/>
      <c r="L36" s="70">
        <v>0</v>
      </c>
      <c r="M36" s="71"/>
      <c r="N36" s="76">
        <f>-R36</f>
        <v>12966</v>
      </c>
      <c r="O36" s="71"/>
      <c r="P36" s="70">
        <v>0</v>
      </c>
      <c r="Q36" s="71"/>
      <c r="R36" s="76">
        <v>-12966</v>
      </c>
      <c r="S36" s="76"/>
      <c r="T36" s="70">
        <v>0</v>
      </c>
      <c r="U36" s="71"/>
      <c r="V36" s="70">
        <v>0</v>
      </c>
      <c r="W36" s="71"/>
      <c r="X36" s="71">
        <f>SUM(P36:V36)</f>
        <v>-12966</v>
      </c>
      <c r="Y36" s="66"/>
      <c r="Z36" s="65">
        <f>SUM(C36:N36,X36)</f>
        <v>0</v>
      </c>
      <c r="AA36" s="71"/>
      <c r="AB36" s="72">
        <v>0</v>
      </c>
      <c r="AC36" s="71"/>
      <c r="AD36" s="72">
        <f>Z36+AB36</f>
        <v>0</v>
      </c>
      <c r="AE36" s="116"/>
    </row>
    <row r="37" spans="1:31" ht="22.5" customHeight="1" thickBot="1" x14ac:dyDescent="0.25">
      <c r="A37" s="68" t="s">
        <v>178</v>
      </c>
      <c r="C37" s="77">
        <f>SUM(C23,C33,C35:C36,C28)</f>
        <v>681480</v>
      </c>
      <c r="D37" s="65"/>
      <c r="E37" s="77">
        <f>SUM(E23,E33,E35:E36,E28)</f>
        <v>0</v>
      </c>
      <c r="F37" s="65"/>
      <c r="G37" s="77">
        <f>SUM(G23,G33,G35:G36,G28)</f>
        <v>17395</v>
      </c>
      <c r="H37" s="65"/>
      <c r="I37" s="77">
        <f>SUM(I23,I33,I35:I36,I28)</f>
        <v>342170</v>
      </c>
      <c r="J37" s="65"/>
      <c r="K37" s="65"/>
      <c r="L37" s="77">
        <f>SUM(L23,L33,L35:L36,L28)</f>
        <v>107931</v>
      </c>
      <c r="M37" s="65"/>
      <c r="N37" s="77">
        <f>SUM(N23,N33,N35:N36,N28)</f>
        <v>-149708</v>
      </c>
      <c r="O37" s="65"/>
      <c r="P37" s="77">
        <f>SUM(P23,P33,P35:P36,P28)</f>
        <v>-10319</v>
      </c>
      <c r="Q37" s="65"/>
      <c r="R37" s="77">
        <f>SUM(R23,R33,R35:R36,R28)</f>
        <v>1544539</v>
      </c>
      <c r="S37" s="65"/>
      <c r="T37" s="77">
        <f>SUM(T23,T33,T35:T36,T28)</f>
        <v>-7873</v>
      </c>
      <c r="U37" s="65"/>
      <c r="V37" s="77">
        <f>SUM(V23,V33,V35:V36,V28)</f>
        <v>1619</v>
      </c>
      <c r="W37" s="65"/>
      <c r="X37" s="77">
        <f>SUM(X23,X33,X35:X36,X28)</f>
        <v>1527966</v>
      </c>
      <c r="Y37" s="65"/>
      <c r="Z37" s="77">
        <f>SUM(Z23,Z33,Z35:Z36,Z28)</f>
        <v>2527234</v>
      </c>
      <c r="AA37" s="65"/>
      <c r="AB37" s="77">
        <f>SUM(AB23,AB33,AB35:AB36,AB28)</f>
        <v>-118628</v>
      </c>
      <c r="AC37" s="65"/>
      <c r="AD37" s="77">
        <f>SUM(AD23,AD33,AD35:AD36,AD28)</f>
        <v>2408606</v>
      </c>
    </row>
    <row r="38" spans="1:31" s="54" customFormat="1" ht="22.5" customHeight="1" thickTop="1" x14ac:dyDescent="0.2">
      <c r="A38" s="55"/>
      <c r="B38" s="56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2"/>
      <c r="O38" s="51"/>
      <c r="P38" s="53"/>
      <c r="Q38" s="53"/>
      <c r="R38" s="53"/>
      <c r="S38" s="53"/>
      <c r="T38" s="53"/>
      <c r="U38" s="53"/>
      <c r="V38" s="53"/>
      <c r="W38" s="53"/>
      <c r="X38" s="53"/>
      <c r="Y38" s="51"/>
      <c r="Z38" s="53"/>
      <c r="AA38" s="53"/>
      <c r="AB38" s="53"/>
      <c r="AC38" s="53"/>
      <c r="AD38" s="53"/>
    </row>
    <row r="39" spans="1:31" s="54" customFormat="1" ht="22.5" customHeight="1" x14ac:dyDescent="0.2">
      <c r="A39" s="55"/>
      <c r="B39" s="56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3"/>
      <c r="R39" s="51"/>
      <c r="S39" s="51"/>
      <c r="T39" s="51"/>
      <c r="U39" s="53"/>
      <c r="V39" s="51"/>
      <c r="W39" s="53"/>
      <c r="X39" s="51"/>
      <c r="Y39" s="51"/>
      <c r="Z39" s="51"/>
      <c r="AA39" s="53"/>
      <c r="AB39" s="51"/>
      <c r="AC39" s="53"/>
      <c r="AD39" s="51"/>
    </row>
    <row r="40" spans="1:31" s="54" customFormat="1" ht="22.5" customHeight="1" x14ac:dyDescent="0.2">
      <c r="A40" s="55"/>
      <c r="B40" s="56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2"/>
      <c r="O40" s="51"/>
      <c r="P40" s="53"/>
      <c r="Q40" s="53"/>
      <c r="R40" s="53"/>
      <c r="S40" s="53"/>
      <c r="T40" s="53"/>
      <c r="U40" s="53"/>
      <c r="V40" s="53"/>
      <c r="W40" s="53"/>
      <c r="X40" s="53"/>
      <c r="Y40" s="51"/>
      <c r="Z40" s="53"/>
      <c r="AA40" s="53"/>
      <c r="AB40" s="53"/>
      <c r="AC40" s="53"/>
      <c r="AD40" s="53"/>
    </row>
    <row r="42" spans="1:31" ht="22.5" customHeight="1" x14ac:dyDescent="0.2">
      <c r="R42" s="158"/>
    </row>
    <row r="43" spans="1:31" ht="22.5" customHeight="1" x14ac:dyDescent="0.2">
      <c r="R43" s="158"/>
    </row>
  </sheetData>
  <mergeCells count="4">
    <mergeCell ref="C4:AD4"/>
    <mergeCell ref="L5:N5"/>
    <mergeCell ref="P5:X5"/>
    <mergeCell ref="C10:AD10"/>
  </mergeCells>
  <pageMargins left="0.8" right="0.8" top="0.48" bottom="0.5" header="0.5" footer="0.5"/>
  <pageSetup paperSize="9" scale="47" firstPageNumber="6" orientation="landscape" useFirstPageNumber="1" r:id="rId1"/>
  <headerFooter>
    <oddFooter>&amp;L&amp;"Angsana New,Regular"&amp;14  หมายเหตุประกอบงบการเงินเป็นส่วนหนึ่งของงบการเงินระหว่างกาลนี้
&amp;C&amp;"Angsana New,Regular"&amp;14&amp;P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0"/>
  <sheetViews>
    <sheetView view="pageBreakPreview" topLeftCell="A10" zoomScale="70" zoomScaleNormal="55" zoomScaleSheetLayoutView="70" workbookViewId="0">
      <selection activeCell="A34" sqref="A34"/>
    </sheetView>
  </sheetViews>
  <sheetFormatPr defaultColWidth="10.5" defaultRowHeight="24" customHeight="1" x14ac:dyDescent="0.2"/>
  <cols>
    <col min="1" max="1" width="52.5" style="57" customWidth="1"/>
    <col min="2" max="2" width="9" style="58" customWidth="1"/>
    <col min="3" max="3" width="1.375" style="57" customWidth="1"/>
    <col min="4" max="4" width="22.375" style="78" customWidth="1"/>
    <col min="5" max="5" width="1" style="78" customWidth="1"/>
    <col min="6" max="6" width="22" style="78" customWidth="1"/>
    <col min="7" max="8" width="1" style="78" customWidth="1"/>
    <col min="9" max="9" width="22" style="78" customWidth="1"/>
    <col min="10" max="10" width="1.375" style="78" customWidth="1"/>
    <col min="11" max="11" width="22.375" style="61" customWidth="1"/>
    <col min="12" max="12" width="1.375" style="61" customWidth="1"/>
    <col min="13" max="13" width="22" style="78" customWidth="1"/>
    <col min="14" max="14" width="1" style="78" customWidth="1"/>
    <col min="15" max="15" width="22.625" style="61" customWidth="1"/>
    <col min="16" max="255" width="10.5" style="57"/>
    <col min="256" max="256" width="84.5" style="57" customWidth="1"/>
    <col min="257" max="257" width="9.375" style="57" customWidth="1"/>
    <col min="258" max="258" width="1.375" style="57" customWidth="1"/>
    <col min="259" max="259" width="17.625" style="57" customWidth="1"/>
    <col min="260" max="260" width="1" style="57" customWidth="1"/>
    <col min="261" max="261" width="17.625" style="57" customWidth="1"/>
    <col min="262" max="262" width="1" style="57" customWidth="1"/>
    <col min="263" max="263" width="20.625" style="57" customWidth="1"/>
    <col min="264" max="264" width="1" style="57" customWidth="1"/>
    <col min="265" max="265" width="17.625" style="57" customWidth="1"/>
    <col min="266" max="266" width="1.375" style="57" customWidth="1"/>
    <col min="267" max="267" width="17.625" style="57" customWidth="1"/>
    <col min="268" max="268" width="1.375" style="57" customWidth="1"/>
    <col min="269" max="269" width="17.625" style="57" customWidth="1"/>
    <col min="270" max="270" width="1" style="57" customWidth="1"/>
    <col min="271" max="271" width="17.625" style="57" customWidth="1"/>
    <col min="272" max="511" width="10.5" style="57"/>
    <col min="512" max="512" width="84.5" style="57" customWidth="1"/>
    <col min="513" max="513" width="9.375" style="57" customWidth="1"/>
    <col min="514" max="514" width="1.375" style="57" customWidth="1"/>
    <col min="515" max="515" width="17.625" style="57" customWidth="1"/>
    <col min="516" max="516" width="1" style="57" customWidth="1"/>
    <col min="517" max="517" width="17.625" style="57" customWidth="1"/>
    <col min="518" max="518" width="1" style="57" customWidth="1"/>
    <col min="519" max="519" width="20.625" style="57" customWidth="1"/>
    <col min="520" max="520" width="1" style="57" customWidth="1"/>
    <col min="521" max="521" width="17.625" style="57" customWidth="1"/>
    <col min="522" max="522" width="1.375" style="57" customWidth="1"/>
    <col min="523" max="523" width="17.625" style="57" customWidth="1"/>
    <col min="524" max="524" width="1.375" style="57" customWidth="1"/>
    <col min="525" max="525" width="17.625" style="57" customWidth="1"/>
    <col min="526" max="526" width="1" style="57" customWidth="1"/>
    <col min="527" max="527" width="17.625" style="57" customWidth="1"/>
    <col min="528" max="767" width="10.5" style="57"/>
    <col min="768" max="768" width="84.5" style="57" customWidth="1"/>
    <col min="769" max="769" width="9.375" style="57" customWidth="1"/>
    <col min="770" max="770" width="1.375" style="57" customWidth="1"/>
    <col min="771" max="771" width="17.625" style="57" customWidth="1"/>
    <col min="772" max="772" width="1" style="57" customWidth="1"/>
    <col min="773" max="773" width="17.625" style="57" customWidth="1"/>
    <col min="774" max="774" width="1" style="57" customWidth="1"/>
    <col min="775" max="775" width="20.625" style="57" customWidth="1"/>
    <col min="776" max="776" width="1" style="57" customWidth="1"/>
    <col min="777" max="777" width="17.625" style="57" customWidth="1"/>
    <col min="778" max="778" width="1.375" style="57" customWidth="1"/>
    <col min="779" max="779" width="17.625" style="57" customWidth="1"/>
    <col min="780" max="780" width="1.375" style="57" customWidth="1"/>
    <col min="781" max="781" width="17.625" style="57" customWidth="1"/>
    <col min="782" max="782" width="1" style="57" customWidth="1"/>
    <col min="783" max="783" width="17.625" style="57" customWidth="1"/>
    <col min="784" max="1023" width="10.5" style="57"/>
    <col min="1024" max="1024" width="84.5" style="57" customWidth="1"/>
    <col min="1025" max="1025" width="9.375" style="57" customWidth="1"/>
    <col min="1026" max="1026" width="1.375" style="57" customWidth="1"/>
    <col min="1027" max="1027" width="17.625" style="57" customWidth="1"/>
    <col min="1028" max="1028" width="1" style="57" customWidth="1"/>
    <col min="1029" max="1029" width="17.625" style="57" customWidth="1"/>
    <col min="1030" max="1030" width="1" style="57" customWidth="1"/>
    <col min="1031" max="1031" width="20.625" style="57" customWidth="1"/>
    <col min="1032" max="1032" width="1" style="57" customWidth="1"/>
    <col min="1033" max="1033" width="17.625" style="57" customWidth="1"/>
    <col min="1034" max="1034" width="1.375" style="57" customWidth="1"/>
    <col min="1035" max="1035" width="17.625" style="57" customWidth="1"/>
    <col min="1036" max="1036" width="1.375" style="57" customWidth="1"/>
    <col min="1037" max="1037" width="17.625" style="57" customWidth="1"/>
    <col min="1038" max="1038" width="1" style="57" customWidth="1"/>
    <col min="1039" max="1039" width="17.625" style="57" customWidth="1"/>
    <col min="1040" max="1279" width="10.5" style="57"/>
    <col min="1280" max="1280" width="84.5" style="57" customWidth="1"/>
    <col min="1281" max="1281" width="9.375" style="57" customWidth="1"/>
    <col min="1282" max="1282" width="1.375" style="57" customWidth="1"/>
    <col min="1283" max="1283" width="17.625" style="57" customWidth="1"/>
    <col min="1284" max="1284" width="1" style="57" customWidth="1"/>
    <col min="1285" max="1285" width="17.625" style="57" customWidth="1"/>
    <col min="1286" max="1286" width="1" style="57" customWidth="1"/>
    <col min="1287" max="1287" width="20.625" style="57" customWidth="1"/>
    <col min="1288" max="1288" width="1" style="57" customWidth="1"/>
    <col min="1289" max="1289" width="17.625" style="57" customWidth="1"/>
    <col min="1290" max="1290" width="1.375" style="57" customWidth="1"/>
    <col min="1291" max="1291" width="17.625" style="57" customWidth="1"/>
    <col min="1292" max="1292" width="1.375" style="57" customWidth="1"/>
    <col min="1293" max="1293" width="17.625" style="57" customWidth="1"/>
    <col min="1294" max="1294" width="1" style="57" customWidth="1"/>
    <col min="1295" max="1295" width="17.625" style="57" customWidth="1"/>
    <col min="1296" max="1535" width="10.5" style="57"/>
    <col min="1536" max="1536" width="84.5" style="57" customWidth="1"/>
    <col min="1537" max="1537" width="9.375" style="57" customWidth="1"/>
    <col min="1538" max="1538" width="1.375" style="57" customWidth="1"/>
    <col min="1539" max="1539" width="17.625" style="57" customWidth="1"/>
    <col min="1540" max="1540" width="1" style="57" customWidth="1"/>
    <col min="1541" max="1541" width="17.625" style="57" customWidth="1"/>
    <col min="1542" max="1542" width="1" style="57" customWidth="1"/>
    <col min="1543" max="1543" width="20.625" style="57" customWidth="1"/>
    <col min="1544" max="1544" width="1" style="57" customWidth="1"/>
    <col min="1545" max="1545" width="17.625" style="57" customWidth="1"/>
    <col min="1546" max="1546" width="1.375" style="57" customWidth="1"/>
    <col min="1547" max="1547" width="17.625" style="57" customWidth="1"/>
    <col min="1548" max="1548" width="1.375" style="57" customWidth="1"/>
    <col min="1549" max="1549" width="17.625" style="57" customWidth="1"/>
    <col min="1550" max="1550" width="1" style="57" customWidth="1"/>
    <col min="1551" max="1551" width="17.625" style="57" customWidth="1"/>
    <col min="1552" max="1791" width="10.5" style="57"/>
    <col min="1792" max="1792" width="84.5" style="57" customWidth="1"/>
    <col min="1793" max="1793" width="9.375" style="57" customWidth="1"/>
    <col min="1794" max="1794" width="1.375" style="57" customWidth="1"/>
    <col min="1795" max="1795" width="17.625" style="57" customWidth="1"/>
    <col min="1796" max="1796" width="1" style="57" customWidth="1"/>
    <col min="1797" max="1797" width="17.625" style="57" customWidth="1"/>
    <col min="1798" max="1798" width="1" style="57" customWidth="1"/>
    <col min="1799" max="1799" width="20.625" style="57" customWidth="1"/>
    <col min="1800" max="1800" width="1" style="57" customWidth="1"/>
    <col min="1801" max="1801" width="17.625" style="57" customWidth="1"/>
    <col min="1802" max="1802" width="1.375" style="57" customWidth="1"/>
    <col min="1803" max="1803" width="17.625" style="57" customWidth="1"/>
    <col min="1804" max="1804" width="1.375" style="57" customWidth="1"/>
    <col min="1805" max="1805" width="17.625" style="57" customWidth="1"/>
    <col min="1806" max="1806" width="1" style="57" customWidth="1"/>
    <col min="1807" max="1807" width="17.625" style="57" customWidth="1"/>
    <col min="1808" max="2047" width="10.5" style="57"/>
    <col min="2048" max="2048" width="84.5" style="57" customWidth="1"/>
    <col min="2049" max="2049" width="9.375" style="57" customWidth="1"/>
    <col min="2050" max="2050" width="1.375" style="57" customWidth="1"/>
    <col min="2051" max="2051" width="17.625" style="57" customWidth="1"/>
    <col min="2052" max="2052" width="1" style="57" customWidth="1"/>
    <col min="2053" max="2053" width="17.625" style="57" customWidth="1"/>
    <col min="2054" max="2054" width="1" style="57" customWidth="1"/>
    <col min="2055" max="2055" width="20.625" style="57" customWidth="1"/>
    <col min="2056" max="2056" width="1" style="57" customWidth="1"/>
    <col min="2057" max="2057" width="17.625" style="57" customWidth="1"/>
    <col min="2058" max="2058" width="1.375" style="57" customWidth="1"/>
    <col min="2059" max="2059" width="17.625" style="57" customWidth="1"/>
    <col min="2060" max="2060" width="1.375" style="57" customWidth="1"/>
    <col min="2061" max="2061" width="17.625" style="57" customWidth="1"/>
    <col min="2062" max="2062" width="1" style="57" customWidth="1"/>
    <col min="2063" max="2063" width="17.625" style="57" customWidth="1"/>
    <col min="2064" max="2303" width="10.5" style="57"/>
    <col min="2304" max="2304" width="84.5" style="57" customWidth="1"/>
    <col min="2305" max="2305" width="9.375" style="57" customWidth="1"/>
    <col min="2306" max="2306" width="1.375" style="57" customWidth="1"/>
    <col min="2307" max="2307" width="17.625" style="57" customWidth="1"/>
    <col min="2308" max="2308" width="1" style="57" customWidth="1"/>
    <col min="2309" max="2309" width="17.625" style="57" customWidth="1"/>
    <col min="2310" max="2310" width="1" style="57" customWidth="1"/>
    <col min="2311" max="2311" width="20.625" style="57" customWidth="1"/>
    <col min="2312" max="2312" width="1" style="57" customWidth="1"/>
    <col min="2313" max="2313" width="17.625" style="57" customWidth="1"/>
    <col min="2314" max="2314" width="1.375" style="57" customWidth="1"/>
    <col min="2315" max="2315" width="17.625" style="57" customWidth="1"/>
    <col min="2316" max="2316" width="1.375" style="57" customWidth="1"/>
    <col min="2317" max="2317" width="17.625" style="57" customWidth="1"/>
    <col min="2318" max="2318" width="1" style="57" customWidth="1"/>
    <col min="2319" max="2319" width="17.625" style="57" customWidth="1"/>
    <col min="2320" max="2559" width="10.5" style="57"/>
    <col min="2560" max="2560" width="84.5" style="57" customWidth="1"/>
    <col min="2561" max="2561" width="9.375" style="57" customWidth="1"/>
    <col min="2562" max="2562" width="1.375" style="57" customWidth="1"/>
    <col min="2563" max="2563" width="17.625" style="57" customWidth="1"/>
    <col min="2564" max="2564" width="1" style="57" customWidth="1"/>
    <col min="2565" max="2565" width="17.625" style="57" customWidth="1"/>
    <col min="2566" max="2566" width="1" style="57" customWidth="1"/>
    <col min="2567" max="2567" width="20.625" style="57" customWidth="1"/>
    <col min="2568" max="2568" width="1" style="57" customWidth="1"/>
    <col min="2569" max="2569" width="17.625" style="57" customWidth="1"/>
    <col min="2570" max="2570" width="1.375" style="57" customWidth="1"/>
    <col min="2571" max="2571" width="17.625" style="57" customWidth="1"/>
    <col min="2572" max="2572" width="1.375" style="57" customWidth="1"/>
    <col min="2573" max="2573" width="17.625" style="57" customWidth="1"/>
    <col min="2574" max="2574" width="1" style="57" customWidth="1"/>
    <col min="2575" max="2575" width="17.625" style="57" customWidth="1"/>
    <col min="2576" max="2815" width="10.5" style="57"/>
    <col min="2816" max="2816" width="84.5" style="57" customWidth="1"/>
    <col min="2817" max="2817" width="9.375" style="57" customWidth="1"/>
    <col min="2818" max="2818" width="1.375" style="57" customWidth="1"/>
    <col min="2819" max="2819" width="17.625" style="57" customWidth="1"/>
    <col min="2820" max="2820" width="1" style="57" customWidth="1"/>
    <col min="2821" max="2821" width="17.625" style="57" customWidth="1"/>
    <col min="2822" max="2822" width="1" style="57" customWidth="1"/>
    <col min="2823" max="2823" width="20.625" style="57" customWidth="1"/>
    <col min="2824" max="2824" width="1" style="57" customWidth="1"/>
    <col min="2825" max="2825" width="17.625" style="57" customWidth="1"/>
    <col min="2826" max="2826" width="1.375" style="57" customWidth="1"/>
    <col min="2827" max="2827" width="17.625" style="57" customWidth="1"/>
    <col min="2828" max="2828" width="1.375" style="57" customWidth="1"/>
    <col min="2829" max="2829" width="17.625" style="57" customWidth="1"/>
    <col min="2830" max="2830" width="1" style="57" customWidth="1"/>
    <col min="2831" max="2831" width="17.625" style="57" customWidth="1"/>
    <col min="2832" max="3071" width="10.5" style="57"/>
    <col min="3072" max="3072" width="84.5" style="57" customWidth="1"/>
    <col min="3073" max="3073" width="9.375" style="57" customWidth="1"/>
    <col min="3074" max="3074" width="1.375" style="57" customWidth="1"/>
    <col min="3075" max="3075" width="17.625" style="57" customWidth="1"/>
    <col min="3076" max="3076" width="1" style="57" customWidth="1"/>
    <col min="3077" max="3077" width="17.625" style="57" customWidth="1"/>
    <col min="3078" max="3078" width="1" style="57" customWidth="1"/>
    <col min="3079" max="3079" width="20.625" style="57" customWidth="1"/>
    <col min="3080" max="3080" width="1" style="57" customWidth="1"/>
    <col min="3081" max="3081" width="17.625" style="57" customWidth="1"/>
    <col min="3082" max="3082" width="1.375" style="57" customWidth="1"/>
    <col min="3083" max="3083" width="17.625" style="57" customWidth="1"/>
    <col min="3084" max="3084" width="1.375" style="57" customWidth="1"/>
    <col min="3085" max="3085" width="17.625" style="57" customWidth="1"/>
    <col min="3086" max="3086" width="1" style="57" customWidth="1"/>
    <col min="3087" max="3087" width="17.625" style="57" customWidth="1"/>
    <col min="3088" max="3327" width="10.5" style="57"/>
    <col min="3328" max="3328" width="84.5" style="57" customWidth="1"/>
    <col min="3329" max="3329" width="9.375" style="57" customWidth="1"/>
    <col min="3330" max="3330" width="1.375" style="57" customWidth="1"/>
    <col min="3331" max="3331" width="17.625" style="57" customWidth="1"/>
    <col min="3332" max="3332" width="1" style="57" customWidth="1"/>
    <col min="3333" max="3333" width="17.625" style="57" customWidth="1"/>
    <col min="3334" max="3334" width="1" style="57" customWidth="1"/>
    <col min="3335" max="3335" width="20.625" style="57" customWidth="1"/>
    <col min="3336" max="3336" width="1" style="57" customWidth="1"/>
    <col min="3337" max="3337" width="17.625" style="57" customWidth="1"/>
    <col min="3338" max="3338" width="1.375" style="57" customWidth="1"/>
    <col min="3339" max="3339" width="17.625" style="57" customWidth="1"/>
    <col min="3340" max="3340" width="1.375" style="57" customWidth="1"/>
    <col min="3341" max="3341" width="17.625" style="57" customWidth="1"/>
    <col min="3342" max="3342" width="1" style="57" customWidth="1"/>
    <col min="3343" max="3343" width="17.625" style="57" customWidth="1"/>
    <col min="3344" max="3583" width="10.5" style="57"/>
    <col min="3584" max="3584" width="84.5" style="57" customWidth="1"/>
    <col min="3585" max="3585" width="9.375" style="57" customWidth="1"/>
    <col min="3586" max="3586" width="1.375" style="57" customWidth="1"/>
    <col min="3587" max="3587" width="17.625" style="57" customWidth="1"/>
    <col min="3588" max="3588" width="1" style="57" customWidth="1"/>
    <col min="3589" max="3589" width="17.625" style="57" customWidth="1"/>
    <col min="3590" max="3590" width="1" style="57" customWidth="1"/>
    <col min="3591" max="3591" width="20.625" style="57" customWidth="1"/>
    <col min="3592" max="3592" width="1" style="57" customWidth="1"/>
    <col min="3593" max="3593" width="17.625" style="57" customWidth="1"/>
    <col min="3594" max="3594" width="1.375" style="57" customWidth="1"/>
    <col min="3595" max="3595" width="17.625" style="57" customWidth="1"/>
    <col min="3596" max="3596" width="1.375" style="57" customWidth="1"/>
    <col min="3597" max="3597" width="17.625" style="57" customWidth="1"/>
    <col min="3598" max="3598" width="1" style="57" customWidth="1"/>
    <col min="3599" max="3599" width="17.625" style="57" customWidth="1"/>
    <col min="3600" max="3839" width="10.5" style="57"/>
    <col min="3840" max="3840" width="84.5" style="57" customWidth="1"/>
    <col min="3841" max="3841" width="9.375" style="57" customWidth="1"/>
    <col min="3842" max="3842" width="1.375" style="57" customWidth="1"/>
    <col min="3843" max="3843" width="17.625" style="57" customWidth="1"/>
    <col min="3844" max="3844" width="1" style="57" customWidth="1"/>
    <col min="3845" max="3845" width="17.625" style="57" customWidth="1"/>
    <col min="3846" max="3846" width="1" style="57" customWidth="1"/>
    <col min="3847" max="3847" width="20.625" style="57" customWidth="1"/>
    <col min="3848" max="3848" width="1" style="57" customWidth="1"/>
    <col min="3849" max="3849" width="17.625" style="57" customWidth="1"/>
    <col min="3850" max="3850" width="1.375" style="57" customWidth="1"/>
    <col min="3851" max="3851" width="17.625" style="57" customWidth="1"/>
    <col min="3852" max="3852" width="1.375" style="57" customWidth="1"/>
    <col min="3853" max="3853" width="17.625" style="57" customWidth="1"/>
    <col min="3854" max="3854" width="1" style="57" customWidth="1"/>
    <col min="3855" max="3855" width="17.625" style="57" customWidth="1"/>
    <col min="3856" max="4095" width="10.5" style="57"/>
    <col min="4096" max="4096" width="84.5" style="57" customWidth="1"/>
    <col min="4097" max="4097" width="9.375" style="57" customWidth="1"/>
    <col min="4098" max="4098" width="1.375" style="57" customWidth="1"/>
    <col min="4099" max="4099" width="17.625" style="57" customWidth="1"/>
    <col min="4100" max="4100" width="1" style="57" customWidth="1"/>
    <col min="4101" max="4101" width="17.625" style="57" customWidth="1"/>
    <col min="4102" max="4102" width="1" style="57" customWidth="1"/>
    <col min="4103" max="4103" width="20.625" style="57" customWidth="1"/>
    <col min="4104" max="4104" width="1" style="57" customWidth="1"/>
    <col min="4105" max="4105" width="17.625" style="57" customWidth="1"/>
    <col min="4106" max="4106" width="1.375" style="57" customWidth="1"/>
    <col min="4107" max="4107" width="17.625" style="57" customWidth="1"/>
    <col min="4108" max="4108" width="1.375" style="57" customWidth="1"/>
    <col min="4109" max="4109" width="17.625" style="57" customWidth="1"/>
    <col min="4110" max="4110" width="1" style="57" customWidth="1"/>
    <col min="4111" max="4111" width="17.625" style="57" customWidth="1"/>
    <col min="4112" max="4351" width="10.5" style="57"/>
    <col min="4352" max="4352" width="84.5" style="57" customWidth="1"/>
    <col min="4353" max="4353" width="9.375" style="57" customWidth="1"/>
    <col min="4354" max="4354" width="1.375" style="57" customWidth="1"/>
    <col min="4355" max="4355" width="17.625" style="57" customWidth="1"/>
    <col min="4356" max="4356" width="1" style="57" customWidth="1"/>
    <col min="4357" max="4357" width="17.625" style="57" customWidth="1"/>
    <col min="4358" max="4358" width="1" style="57" customWidth="1"/>
    <col min="4359" max="4359" width="20.625" style="57" customWidth="1"/>
    <col min="4360" max="4360" width="1" style="57" customWidth="1"/>
    <col min="4361" max="4361" width="17.625" style="57" customWidth="1"/>
    <col min="4362" max="4362" width="1.375" style="57" customWidth="1"/>
    <col min="4363" max="4363" width="17.625" style="57" customWidth="1"/>
    <col min="4364" max="4364" width="1.375" style="57" customWidth="1"/>
    <col min="4365" max="4365" width="17.625" style="57" customWidth="1"/>
    <col min="4366" max="4366" width="1" style="57" customWidth="1"/>
    <col min="4367" max="4367" width="17.625" style="57" customWidth="1"/>
    <col min="4368" max="4607" width="10.5" style="57"/>
    <col min="4608" max="4608" width="84.5" style="57" customWidth="1"/>
    <col min="4609" max="4609" width="9.375" style="57" customWidth="1"/>
    <col min="4610" max="4610" width="1.375" style="57" customWidth="1"/>
    <col min="4611" max="4611" width="17.625" style="57" customWidth="1"/>
    <col min="4612" max="4612" width="1" style="57" customWidth="1"/>
    <col min="4613" max="4613" width="17.625" style="57" customWidth="1"/>
    <col min="4614" max="4614" width="1" style="57" customWidth="1"/>
    <col min="4615" max="4615" width="20.625" style="57" customWidth="1"/>
    <col min="4616" max="4616" width="1" style="57" customWidth="1"/>
    <col min="4617" max="4617" width="17.625" style="57" customWidth="1"/>
    <col min="4618" max="4618" width="1.375" style="57" customWidth="1"/>
    <col min="4619" max="4619" width="17.625" style="57" customWidth="1"/>
    <col min="4620" max="4620" width="1.375" style="57" customWidth="1"/>
    <col min="4621" max="4621" width="17.625" style="57" customWidth="1"/>
    <col min="4622" max="4622" width="1" style="57" customWidth="1"/>
    <col min="4623" max="4623" width="17.625" style="57" customWidth="1"/>
    <col min="4624" max="4863" width="10.5" style="57"/>
    <col min="4864" max="4864" width="84.5" style="57" customWidth="1"/>
    <col min="4865" max="4865" width="9.375" style="57" customWidth="1"/>
    <col min="4866" max="4866" width="1.375" style="57" customWidth="1"/>
    <col min="4867" max="4867" width="17.625" style="57" customWidth="1"/>
    <col min="4868" max="4868" width="1" style="57" customWidth="1"/>
    <col min="4869" max="4869" width="17.625" style="57" customWidth="1"/>
    <col min="4870" max="4870" width="1" style="57" customWidth="1"/>
    <col min="4871" max="4871" width="20.625" style="57" customWidth="1"/>
    <col min="4872" max="4872" width="1" style="57" customWidth="1"/>
    <col min="4873" max="4873" width="17.625" style="57" customWidth="1"/>
    <col min="4874" max="4874" width="1.375" style="57" customWidth="1"/>
    <col min="4875" max="4875" width="17.625" style="57" customWidth="1"/>
    <col min="4876" max="4876" width="1.375" style="57" customWidth="1"/>
    <col min="4877" max="4877" width="17.625" style="57" customWidth="1"/>
    <col min="4878" max="4878" width="1" style="57" customWidth="1"/>
    <col min="4879" max="4879" width="17.625" style="57" customWidth="1"/>
    <col min="4880" max="5119" width="10.5" style="57"/>
    <col min="5120" max="5120" width="84.5" style="57" customWidth="1"/>
    <col min="5121" max="5121" width="9.375" style="57" customWidth="1"/>
    <col min="5122" max="5122" width="1.375" style="57" customWidth="1"/>
    <col min="5123" max="5123" width="17.625" style="57" customWidth="1"/>
    <col min="5124" max="5124" width="1" style="57" customWidth="1"/>
    <col min="5125" max="5125" width="17.625" style="57" customWidth="1"/>
    <col min="5126" max="5126" width="1" style="57" customWidth="1"/>
    <col min="5127" max="5127" width="20.625" style="57" customWidth="1"/>
    <col min="5128" max="5128" width="1" style="57" customWidth="1"/>
    <col min="5129" max="5129" width="17.625" style="57" customWidth="1"/>
    <col min="5130" max="5130" width="1.375" style="57" customWidth="1"/>
    <col min="5131" max="5131" width="17.625" style="57" customWidth="1"/>
    <col min="5132" max="5132" width="1.375" style="57" customWidth="1"/>
    <col min="5133" max="5133" width="17.625" style="57" customWidth="1"/>
    <col min="5134" max="5134" width="1" style="57" customWidth="1"/>
    <col min="5135" max="5135" width="17.625" style="57" customWidth="1"/>
    <col min="5136" max="5375" width="10.5" style="57"/>
    <col min="5376" max="5376" width="84.5" style="57" customWidth="1"/>
    <col min="5377" max="5377" width="9.375" style="57" customWidth="1"/>
    <col min="5378" max="5378" width="1.375" style="57" customWidth="1"/>
    <col min="5379" max="5379" width="17.625" style="57" customWidth="1"/>
    <col min="5380" max="5380" width="1" style="57" customWidth="1"/>
    <col min="5381" max="5381" width="17.625" style="57" customWidth="1"/>
    <col min="5382" max="5382" width="1" style="57" customWidth="1"/>
    <col min="5383" max="5383" width="20.625" style="57" customWidth="1"/>
    <col min="5384" max="5384" width="1" style="57" customWidth="1"/>
    <col min="5385" max="5385" width="17.625" style="57" customWidth="1"/>
    <col min="5386" max="5386" width="1.375" style="57" customWidth="1"/>
    <col min="5387" max="5387" width="17.625" style="57" customWidth="1"/>
    <col min="5388" max="5388" width="1.375" style="57" customWidth="1"/>
    <col min="5389" max="5389" width="17.625" style="57" customWidth="1"/>
    <col min="5390" max="5390" width="1" style="57" customWidth="1"/>
    <col min="5391" max="5391" width="17.625" style="57" customWidth="1"/>
    <col min="5392" max="5631" width="10.5" style="57"/>
    <col min="5632" max="5632" width="84.5" style="57" customWidth="1"/>
    <col min="5633" max="5633" width="9.375" style="57" customWidth="1"/>
    <col min="5634" max="5634" width="1.375" style="57" customWidth="1"/>
    <col min="5635" max="5635" width="17.625" style="57" customWidth="1"/>
    <col min="5636" max="5636" width="1" style="57" customWidth="1"/>
    <col min="5637" max="5637" width="17.625" style="57" customWidth="1"/>
    <col min="5638" max="5638" width="1" style="57" customWidth="1"/>
    <col min="5639" max="5639" width="20.625" style="57" customWidth="1"/>
    <col min="5640" max="5640" width="1" style="57" customWidth="1"/>
    <col min="5641" max="5641" width="17.625" style="57" customWidth="1"/>
    <col min="5642" max="5642" width="1.375" style="57" customWidth="1"/>
    <col min="5643" max="5643" width="17.625" style="57" customWidth="1"/>
    <col min="5644" max="5644" width="1.375" style="57" customWidth="1"/>
    <col min="5645" max="5645" width="17.625" style="57" customWidth="1"/>
    <col min="5646" max="5646" width="1" style="57" customWidth="1"/>
    <col min="5647" max="5647" width="17.625" style="57" customWidth="1"/>
    <col min="5648" max="5887" width="10.5" style="57"/>
    <col min="5888" max="5888" width="84.5" style="57" customWidth="1"/>
    <col min="5889" max="5889" width="9.375" style="57" customWidth="1"/>
    <col min="5890" max="5890" width="1.375" style="57" customWidth="1"/>
    <col min="5891" max="5891" width="17.625" style="57" customWidth="1"/>
    <col min="5892" max="5892" width="1" style="57" customWidth="1"/>
    <col min="5893" max="5893" width="17.625" style="57" customWidth="1"/>
    <col min="5894" max="5894" width="1" style="57" customWidth="1"/>
    <col min="5895" max="5895" width="20.625" style="57" customWidth="1"/>
    <col min="5896" max="5896" width="1" style="57" customWidth="1"/>
    <col min="5897" max="5897" width="17.625" style="57" customWidth="1"/>
    <col min="5898" max="5898" width="1.375" style="57" customWidth="1"/>
    <col min="5899" max="5899" width="17.625" style="57" customWidth="1"/>
    <col min="5900" max="5900" width="1.375" style="57" customWidth="1"/>
    <col min="5901" max="5901" width="17.625" style="57" customWidth="1"/>
    <col min="5902" max="5902" width="1" style="57" customWidth="1"/>
    <col min="5903" max="5903" width="17.625" style="57" customWidth="1"/>
    <col min="5904" max="6143" width="10.5" style="57"/>
    <col min="6144" max="6144" width="84.5" style="57" customWidth="1"/>
    <col min="6145" max="6145" width="9.375" style="57" customWidth="1"/>
    <col min="6146" max="6146" width="1.375" style="57" customWidth="1"/>
    <col min="6147" max="6147" width="17.625" style="57" customWidth="1"/>
    <col min="6148" max="6148" width="1" style="57" customWidth="1"/>
    <col min="6149" max="6149" width="17.625" style="57" customWidth="1"/>
    <col min="6150" max="6150" width="1" style="57" customWidth="1"/>
    <col min="6151" max="6151" width="20.625" style="57" customWidth="1"/>
    <col min="6152" max="6152" width="1" style="57" customWidth="1"/>
    <col min="6153" max="6153" width="17.625" style="57" customWidth="1"/>
    <col min="6154" max="6154" width="1.375" style="57" customWidth="1"/>
    <col min="6155" max="6155" width="17.625" style="57" customWidth="1"/>
    <col min="6156" max="6156" width="1.375" style="57" customWidth="1"/>
    <col min="6157" max="6157" width="17.625" style="57" customWidth="1"/>
    <col min="6158" max="6158" width="1" style="57" customWidth="1"/>
    <col min="6159" max="6159" width="17.625" style="57" customWidth="1"/>
    <col min="6160" max="6399" width="10.5" style="57"/>
    <col min="6400" max="6400" width="84.5" style="57" customWidth="1"/>
    <col min="6401" max="6401" width="9.375" style="57" customWidth="1"/>
    <col min="6402" max="6402" width="1.375" style="57" customWidth="1"/>
    <col min="6403" max="6403" width="17.625" style="57" customWidth="1"/>
    <col min="6404" max="6404" width="1" style="57" customWidth="1"/>
    <col min="6405" max="6405" width="17.625" style="57" customWidth="1"/>
    <col min="6406" max="6406" width="1" style="57" customWidth="1"/>
    <col min="6407" max="6407" width="20.625" style="57" customWidth="1"/>
    <col min="6408" max="6408" width="1" style="57" customWidth="1"/>
    <col min="6409" max="6409" width="17.625" style="57" customWidth="1"/>
    <col min="6410" max="6410" width="1.375" style="57" customWidth="1"/>
    <col min="6411" max="6411" width="17.625" style="57" customWidth="1"/>
    <col min="6412" max="6412" width="1.375" style="57" customWidth="1"/>
    <col min="6413" max="6413" width="17.625" style="57" customWidth="1"/>
    <col min="6414" max="6414" width="1" style="57" customWidth="1"/>
    <col min="6415" max="6415" width="17.625" style="57" customWidth="1"/>
    <col min="6416" max="6655" width="10.5" style="57"/>
    <col min="6656" max="6656" width="84.5" style="57" customWidth="1"/>
    <col min="6657" max="6657" width="9.375" style="57" customWidth="1"/>
    <col min="6658" max="6658" width="1.375" style="57" customWidth="1"/>
    <col min="6659" max="6659" width="17.625" style="57" customWidth="1"/>
    <col min="6660" max="6660" width="1" style="57" customWidth="1"/>
    <col min="6661" max="6661" width="17.625" style="57" customWidth="1"/>
    <col min="6662" max="6662" width="1" style="57" customWidth="1"/>
    <col min="6663" max="6663" width="20.625" style="57" customWidth="1"/>
    <col min="6664" max="6664" width="1" style="57" customWidth="1"/>
    <col min="6665" max="6665" width="17.625" style="57" customWidth="1"/>
    <col min="6666" max="6666" width="1.375" style="57" customWidth="1"/>
    <col min="6667" max="6667" width="17.625" style="57" customWidth="1"/>
    <col min="6668" max="6668" width="1.375" style="57" customWidth="1"/>
    <col min="6669" max="6669" width="17.625" style="57" customWidth="1"/>
    <col min="6670" max="6670" width="1" style="57" customWidth="1"/>
    <col min="6671" max="6671" width="17.625" style="57" customWidth="1"/>
    <col min="6672" max="6911" width="10.5" style="57"/>
    <col min="6912" max="6912" width="84.5" style="57" customWidth="1"/>
    <col min="6913" max="6913" width="9.375" style="57" customWidth="1"/>
    <col min="6914" max="6914" width="1.375" style="57" customWidth="1"/>
    <col min="6915" max="6915" width="17.625" style="57" customWidth="1"/>
    <col min="6916" max="6916" width="1" style="57" customWidth="1"/>
    <col min="6917" max="6917" width="17.625" style="57" customWidth="1"/>
    <col min="6918" max="6918" width="1" style="57" customWidth="1"/>
    <col min="6919" max="6919" width="20.625" style="57" customWidth="1"/>
    <col min="6920" max="6920" width="1" style="57" customWidth="1"/>
    <col min="6921" max="6921" width="17.625" style="57" customWidth="1"/>
    <col min="6922" max="6922" width="1.375" style="57" customWidth="1"/>
    <col min="6923" max="6923" width="17.625" style="57" customWidth="1"/>
    <col min="6924" max="6924" width="1.375" style="57" customWidth="1"/>
    <col min="6925" max="6925" width="17.625" style="57" customWidth="1"/>
    <col min="6926" max="6926" width="1" style="57" customWidth="1"/>
    <col min="6927" max="6927" width="17.625" style="57" customWidth="1"/>
    <col min="6928" max="7167" width="10.5" style="57"/>
    <col min="7168" max="7168" width="84.5" style="57" customWidth="1"/>
    <col min="7169" max="7169" width="9.375" style="57" customWidth="1"/>
    <col min="7170" max="7170" width="1.375" style="57" customWidth="1"/>
    <col min="7171" max="7171" width="17.625" style="57" customWidth="1"/>
    <col min="7172" max="7172" width="1" style="57" customWidth="1"/>
    <col min="7173" max="7173" width="17.625" style="57" customWidth="1"/>
    <col min="7174" max="7174" width="1" style="57" customWidth="1"/>
    <col min="7175" max="7175" width="20.625" style="57" customWidth="1"/>
    <col min="7176" max="7176" width="1" style="57" customWidth="1"/>
    <col min="7177" max="7177" width="17.625" style="57" customWidth="1"/>
    <col min="7178" max="7178" width="1.375" style="57" customWidth="1"/>
    <col min="7179" max="7179" width="17.625" style="57" customWidth="1"/>
    <col min="7180" max="7180" width="1.375" style="57" customWidth="1"/>
    <col min="7181" max="7181" width="17.625" style="57" customWidth="1"/>
    <col min="7182" max="7182" width="1" style="57" customWidth="1"/>
    <col min="7183" max="7183" width="17.625" style="57" customWidth="1"/>
    <col min="7184" max="7423" width="10.5" style="57"/>
    <col min="7424" max="7424" width="84.5" style="57" customWidth="1"/>
    <col min="7425" max="7425" width="9.375" style="57" customWidth="1"/>
    <col min="7426" max="7426" width="1.375" style="57" customWidth="1"/>
    <col min="7427" max="7427" width="17.625" style="57" customWidth="1"/>
    <col min="7428" max="7428" width="1" style="57" customWidth="1"/>
    <col min="7429" max="7429" width="17.625" style="57" customWidth="1"/>
    <col min="7430" max="7430" width="1" style="57" customWidth="1"/>
    <col min="7431" max="7431" width="20.625" style="57" customWidth="1"/>
    <col min="7432" max="7432" width="1" style="57" customWidth="1"/>
    <col min="7433" max="7433" width="17.625" style="57" customWidth="1"/>
    <col min="7434" max="7434" width="1.375" style="57" customWidth="1"/>
    <col min="7435" max="7435" width="17.625" style="57" customWidth="1"/>
    <col min="7436" max="7436" width="1.375" style="57" customWidth="1"/>
    <col min="7437" max="7437" width="17.625" style="57" customWidth="1"/>
    <col min="7438" max="7438" width="1" style="57" customWidth="1"/>
    <col min="7439" max="7439" width="17.625" style="57" customWidth="1"/>
    <col min="7440" max="7679" width="10.5" style="57"/>
    <col min="7680" max="7680" width="84.5" style="57" customWidth="1"/>
    <col min="7681" max="7681" width="9.375" style="57" customWidth="1"/>
    <col min="7682" max="7682" width="1.375" style="57" customWidth="1"/>
    <col min="7683" max="7683" width="17.625" style="57" customWidth="1"/>
    <col min="7684" max="7684" width="1" style="57" customWidth="1"/>
    <col min="7685" max="7685" width="17.625" style="57" customWidth="1"/>
    <col min="7686" max="7686" width="1" style="57" customWidth="1"/>
    <col min="7687" max="7687" width="20.625" style="57" customWidth="1"/>
    <col min="7688" max="7688" width="1" style="57" customWidth="1"/>
    <col min="7689" max="7689" width="17.625" style="57" customWidth="1"/>
    <col min="7690" max="7690" width="1.375" style="57" customWidth="1"/>
    <col min="7691" max="7691" width="17.625" style="57" customWidth="1"/>
    <col min="7692" max="7692" width="1.375" style="57" customWidth="1"/>
    <col min="7693" max="7693" width="17.625" style="57" customWidth="1"/>
    <col min="7694" max="7694" width="1" style="57" customWidth="1"/>
    <col min="7695" max="7695" width="17.625" style="57" customWidth="1"/>
    <col min="7696" max="7935" width="10.5" style="57"/>
    <col min="7936" max="7936" width="84.5" style="57" customWidth="1"/>
    <col min="7937" max="7937" width="9.375" style="57" customWidth="1"/>
    <col min="7938" max="7938" width="1.375" style="57" customWidth="1"/>
    <col min="7939" max="7939" width="17.625" style="57" customWidth="1"/>
    <col min="7940" max="7940" width="1" style="57" customWidth="1"/>
    <col min="7941" max="7941" width="17.625" style="57" customWidth="1"/>
    <col min="7942" max="7942" width="1" style="57" customWidth="1"/>
    <col min="7943" max="7943" width="20.625" style="57" customWidth="1"/>
    <col min="7944" max="7944" width="1" style="57" customWidth="1"/>
    <col min="7945" max="7945" width="17.625" style="57" customWidth="1"/>
    <col min="7946" max="7946" width="1.375" style="57" customWidth="1"/>
    <col min="7947" max="7947" width="17.625" style="57" customWidth="1"/>
    <col min="7948" max="7948" width="1.375" style="57" customWidth="1"/>
    <col min="7949" max="7949" width="17.625" style="57" customWidth="1"/>
    <col min="7950" max="7950" width="1" style="57" customWidth="1"/>
    <col min="7951" max="7951" width="17.625" style="57" customWidth="1"/>
    <col min="7952" max="8191" width="10.5" style="57"/>
    <col min="8192" max="8192" width="84.5" style="57" customWidth="1"/>
    <col min="8193" max="8193" width="9.375" style="57" customWidth="1"/>
    <col min="8194" max="8194" width="1.375" style="57" customWidth="1"/>
    <col min="8195" max="8195" width="17.625" style="57" customWidth="1"/>
    <col min="8196" max="8196" width="1" style="57" customWidth="1"/>
    <col min="8197" max="8197" width="17.625" style="57" customWidth="1"/>
    <col min="8198" max="8198" width="1" style="57" customWidth="1"/>
    <col min="8199" max="8199" width="20.625" style="57" customWidth="1"/>
    <col min="8200" max="8200" width="1" style="57" customWidth="1"/>
    <col min="8201" max="8201" width="17.625" style="57" customWidth="1"/>
    <col min="8202" max="8202" width="1.375" style="57" customWidth="1"/>
    <col min="8203" max="8203" width="17.625" style="57" customWidth="1"/>
    <col min="8204" max="8204" width="1.375" style="57" customWidth="1"/>
    <col min="8205" max="8205" width="17.625" style="57" customWidth="1"/>
    <col min="8206" max="8206" width="1" style="57" customWidth="1"/>
    <col min="8207" max="8207" width="17.625" style="57" customWidth="1"/>
    <col min="8208" max="8447" width="10.5" style="57"/>
    <col min="8448" max="8448" width="84.5" style="57" customWidth="1"/>
    <col min="8449" max="8449" width="9.375" style="57" customWidth="1"/>
    <col min="8450" max="8450" width="1.375" style="57" customWidth="1"/>
    <col min="8451" max="8451" width="17.625" style="57" customWidth="1"/>
    <col min="8452" max="8452" width="1" style="57" customWidth="1"/>
    <col min="8453" max="8453" width="17.625" style="57" customWidth="1"/>
    <col min="8454" max="8454" width="1" style="57" customWidth="1"/>
    <col min="8455" max="8455" width="20.625" style="57" customWidth="1"/>
    <col min="8456" max="8456" width="1" style="57" customWidth="1"/>
    <col min="8457" max="8457" width="17.625" style="57" customWidth="1"/>
    <col min="8458" max="8458" width="1.375" style="57" customWidth="1"/>
    <col min="8459" max="8459" width="17.625" style="57" customWidth="1"/>
    <col min="8460" max="8460" width="1.375" style="57" customWidth="1"/>
    <col min="8461" max="8461" width="17.625" style="57" customWidth="1"/>
    <col min="8462" max="8462" width="1" style="57" customWidth="1"/>
    <col min="8463" max="8463" width="17.625" style="57" customWidth="1"/>
    <col min="8464" max="8703" width="10.5" style="57"/>
    <col min="8704" max="8704" width="84.5" style="57" customWidth="1"/>
    <col min="8705" max="8705" width="9.375" style="57" customWidth="1"/>
    <col min="8706" max="8706" width="1.375" style="57" customWidth="1"/>
    <col min="8707" max="8707" width="17.625" style="57" customWidth="1"/>
    <col min="8708" max="8708" width="1" style="57" customWidth="1"/>
    <col min="8709" max="8709" width="17.625" style="57" customWidth="1"/>
    <col min="8710" max="8710" width="1" style="57" customWidth="1"/>
    <col min="8711" max="8711" width="20.625" style="57" customWidth="1"/>
    <col min="8712" max="8712" width="1" style="57" customWidth="1"/>
    <col min="8713" max="8713" width="17.625" style="57" customWidth="1"/>
    <col min="8714" max="8714" width="1.375" style="57" customWidth="1"/>
    <col min="8715" max="8715" width="17.625" style="57" customWidth="1"/>
    <col min="8716" max="8716" width="1.375" style="57" customWidth="1"/>
    <col min="8717" max="8717" width="17.625" style="57" customWidth="1"/>
    <col min="8718" max="8718" width="1" style="57" customWidth="1"/>
    <col min="8719" max="8719" width="17.625" style="57" customWidth="1"/>
    <col min="8720" max="8959" width="10.5" style="57"/>
    <col min="8960" max="8960" width="84.5" style="57" customWidth="1"/>
    <col min="8961" max="8961" width="9.375" style="57" customWidth="1"/>
    <col min="8962" max="8962" width="1.375" style="57" customWidth="1"/>
    <col min="8963" max="8963" width="17.625" style="57" customWidth="1"/>
    <col min="8964" max="8964" width="1" style="57" customWidth="1"/>
    <col min="8965" max="8965" width="17.625" style="57" customWidth="1"/>
    <col min="8966" max="8966" width="1" style="57" customWidth="1"/>
    <col min="8967" max="8967" width="20.625" style="57" customWidth="1"/>
    <col min="8968" max="8968" width="1" style="57" customWidth="1"/>
    <col min="8969" max="8969" width="17.625" style="57" customWidth="1"/>
    <col min="8970" max="8970" width="1.375" style="57" customWidth="1"/>
    <col min="8971" max="8971" width="17.625" style="57" customWidth="1"/>
    <col min="8972" max="8972" width="1.375" style="57" customWidth="1"/>
    <col min="8973" max="8973" width="17.625" style="57" customWidth="1"/>
    <col min="8974" max="8974" width="1" style="57" customWidth="1"/>
    <col min="8975" max="8975" width="17.625" style="57" customWidth="1"/>
    <col min="8976" max="9215" width="10.5" style="57"/>
    <col min="9216" max="9216" width="84.5" style="57" customWidth="1"/>
    <col min="9217" max="9217" width="9.375" style="57" customWidth="1"/>
    <col min="9218" max="9218" width="1.375" style="57" customWidth="1"/>
    <col min="9219" max="9219" width="17.625" style="57" customWidth="1"/>
    <col min="9220" max="9220" width="1" style="57" customWidth="1"/>
    <col min="9221" max="9221" width="17.625" style="57" customWidth="1"/>
    <col min="9222" max="9222" width="1" style="57" customWidth="1"/>
    <col min="9223" max="9223" width="20.625" style="57" customWidth="1"/>
    <col min="9224" max="9224" width="1" style="57" customWidth="1"/>
    <col min="9225" max="9225" width="17.625" style="57" customWidth="1"/>
    <col min="9226" max="9226" width="1.375" style="57" customWidth="1"/>
    <col min="9227" max="9227" width="17.625" style="57" customWidth="1"/>
    <col min="9228" max="9228" width="1.375" style="57" customWidth="1"/>
    <col min="9229" max="9229" width="17.625" style="57" customWidth="1"/>
    <col min="9230" max="9230" width="1" style="57" customWidth="1"/>
    <col min="9231" max="9231" width="17.625" style="57" customWidth="1"/>
    <col min="9232" max="9471" width="10.5" style="57"/>
    <col min="9472" max="9472" width="84.5" style="57" customWidth="1"/>
    <col min="9473" max="9473" width="9.375" style="57" customWidth="1"/>
    <col min="9474" max="9474" width="1.375" style="57" customWidth="1"/>
    <col min="9475" max="9475" width="17.625" style="57" customWidth="1"/>
    <col min="9476" max="9476" width="1" style="57" customWidth="1"/>
    <col min="9477" max="9477" width="17.625" style="57" customWidth="1"/>
    <col min="9478" max="9478" width="1" style="57" customWidth="1"/>
    <col min="9479" max="9479" width="20.625" style="57" customWidth="1"/>
    <col min="9480" max="9480" width="1" style="57" customWidth="1"/>
    <col min="9481" max="9481" width="17.625" style="57" customWidth="1"/>
    <col min="9482" max="9482" width="1.375" style="57" customWidth="1"/>
    <col min="9483" max="9483" width="17.625" style="57" customWidth="1"/>
    <col min="9484" max="9484" width="1.375" style="57" customWidth="1"/>
    <col min="9485" max="9485" width="17.625" style="57" customWidth="1"/>
    <col min="9486" max="9486" width="1" style="57" customWidth="1"/>
    <col min="9487" max="9487" width="17.625" style="57" customWidth="1"/>
    <col min="9488" max="9727" width="10.5" style="57"/>
    <col min="9728" max="9728" width="84.5" style="57" customWidth="1"/>
    <col min="9729" max="9729" width="9.375" style="57" customWidth="1"/>
    <col min="9730" max="9730" width="1.375" style="57" customWidth="1"/>
    <col min="9731" max="9731" width="17.625" style="57" customWidth="1"/>
    <col min="9732" max="9732" width="1" style="57" customWidth="1"/>
    <col min="9733" max="9733" width="17.625" style="57" customWidth="1"/>
    <col min="9734" max="9734" width="1" style="57" customWidth="1"/>
    <col min="9735" max="9735" width="20.625" style="57" customWidth="1"/>
    <col min="9736" max="9736" width="1" style="57" customWidth="1"/>
    <col min="9737" max="9737" width="17.625" style="57" customWidth="1"/>
    <col min="9738" max="9738" width="1.375" style="57" customWidth="1"/>
    <col min="9739" max="9739" width="17.625" style="57" customWidth="1"/>
    <col min="9740" max="9740" width="1.375" style="57" customWidth="1"/>
    <col min="9741" max="9741" width="17.625" style="57" customWidth="1"/>
    <col min="9742" max="9742" width="1" style="57" customWidth="1"/>
    <col min="9743" max="9743" width="17.625" style="57" customWidth="1"/>
    <col min="9744" max="9983" width="10.5" style="57"/>
    <col min="9984" max="9984" width="84.5" style="57" customWidth="1"/>
    <col min="9985" max="9985" width="9.375" style="57" customWidth="1"/>
    <col min="9986" max="9986" width="1.375" style="57" customWidth="1"/>
    <col min="9987" max="9987" width="17.625" style="57" customWidth="1"/>
    <col min="9988" max="9988" width="1" style="57" customWidth="1"/>
    <col min="9989" max="9989" width="17.625" style="57" customWidth="1"/>
    <col min="9990" max="9990" width="1" style="57" customWidth="1"/>
    <col min="9991" max="9991" width="20.625" style="57" customWidth="1"/>
    <col min="9992" max="9992" width="1" style="57" customWidth="1"/>
    <col min="9993" max="9993" width="17.625" style="57" customWidth="1"/>
    <col min="9994" max="9994" width="1.375" style="57" customWidth="1"/>
    <col min="9995" max="9995" width="17.625" style="57" customWidth="1"/>
    <col min="9996" max="9996" width="1.375" style="57" customWidth="1"/>
    <col min="9997" max="9997" width="17.625" style="57" customWidth="1"/>
    <col min="9998" max="9998" width="1" style="57" customWidth="1"/>
    <col min="9999" max="9999" width="17.625" style="57" customWidth="1"/>
    <col min="10000" max="10239" width="10.5" style="57"/>
    <col min="10240" max="10240" width="84.5" style="57" customWidth="1"/>
    <col min="10241" max="10241" width="9.375" style="57" customWidth="1"/>
    <col min="10242" max="10242" width="1.375" style="57" customWidth="1"/>
    <col min="10243" max="10243" width="17.625" style="57" customWidth="1"/>
    <col min="10244" max="10244" width="1" style="57" customWidth="1"/>
    <col min="10245" max="10245" width="17.625" style="57" customWidth="1"/>
    <col min="10246" max="10246" width="1" style="57" customWidth="1"/>
    <col min="10247" max="10247" width="20.625" style="57" customWidth="1"/>
    <col min="10248" max="10248" width="1" style="57" customWidth="1"/>
    <col min="10249" max="10249" width="17.625" style="57" customWidth="1"/>
    <col min="10250" max="10250" width="1.375" style="57" customWidth="1"/>
    <col min="10251" max="10251" width="17.625" style="57" customWidth="1"/>
    <col min="10252" max="10252" width="1.375" style="57" customWidth="1"/>
    <col min="10253" max="10253" width="17.625" style="57" customWidth="1"/>
    <col min="10254" max="10254" width="1" style="57" customWidth="1"/>
    <col min="10255" max="10255" width="17.625" style="57" customWidth="1"/>
    <col min="10256" max="10495" width="10.5" style="57"/>
    <col min="10496" max="10496" width="84.5" style="57" customWidth="1"/>
    <col min="10497" max="10497" width="9.375" style="57" customWidth="1"/>
    <col min="10498" max="10498" width="1.375" style="57" customWidth="1"/>
    <col min="10499" max="10499" width="17.625" style="57" customWidth="1"/>
    <col min="10500" max="10500" width="1" style="57" customWidth="1"/>
    <col min="10501" max="10501" width="17.625" style="57" customWidth="1"/>
    <col min="10502" max="10502" width="1" style="57" customWidth="1"/>
    <col min="10503" max="10503" width="20.625" style="57" customWidth="1"/>
    <col min="10504" max="10504" width="1" style="57" customWidth="1"/>
    <col min="10505" max="10505" width="17.625" style="57" customWidth="1"/>
    <col min="10506" max="10506" width="1.375" style="57" customWidth="1"/>
    <col min="10507" max="10507" width="17.625" style="57" customWidth="1"/>
    <col min="10508" max="10508" width="1.375" style="57" customWidth="1"/>
    <col min="10509" max="10509" width="17.625" style="57" customWidth="1"/>
    <col min="10510" max="10510" width="1" style="57" customWidth="1"/>
    <col min="10511" max="10511" width="17.625" style="57" customWidth="1"/>
    <col min="10512" max="10751" width="10.5" style="57"/>
    <col min="10752" max="10752" width="84.5" style="57" customWidth="1"/>
    <col min="10753" max="10753" width="9.375" style="57" customWidth="1"/>
    <col min="10754" max="10754" width="1.375" style="57" customWidth="1"/>
    <col min="10755" max="10755" width="17.625" style="57" customWidth="1"/>
    <col min="10756" max="10756" width="1" style="57" customWidth="1"/>
    <col min="10757" max="10757" width="17.625" style="57" customWidth="1"/>
    <col min="10758" max="10758" width="1" style="57" customWidth="1"/>
    <col min="10759" max="10759" width="20.625" style="57" customWidth="1"/>
    <col min="10760" max="10760" width="1" style="57" customWidth="1"/>
    <col min="10761" max="10761" width="17.625" style="57" customWidth="1"/>
    <col min="10762" max="10762" width="1.375" style="57" customWidth="1"/>
    <col min="10763" max="10763" width="17.625" style="57" customWidth="1"/>
    <col min="10764" max="10764" width="1.375" style="57" customWidth="1"/>
    <col min="10765" max="10765" width="17.625" style="57" customWidth="1"/>
    <col min="10766" max="10766" width="1" style="57" customWidth="1"/>
    <col min="10767" max="10767" width="17.625" style="57" customWidth="1"/>
    <col min="10768" max="11007" width="10.5" style="57"/>
    <col min="11008" max="11008" width="84.5" style="57" customWidth="1"/>
    <col min="11009" max="11009" width="9.375" style="57" customWidth="1"/>
    <col min="11010" max="11010" width="1.375" style="57" customWidth="1"/>
    <col min="11011" max="11011" width="17.625" style="57" customWidth="1"/>
    <col min="11012" max="11012" width="1" style="57" customWidth="1"/>
    <col min="11013" max="11013" width="17.625" style="57" customWidth="1"/>
    <col min="11014" max="11014" width="1" style="57" customWidth="1"/>
    <col min="11015" max="11015" width="20.625" style="57" customWidth="1"/>
    <col min="11016" max="11016" width="1" style="57" customWidth="1"/>
    <col min="11017" max="11017" width="17.625" style="57" customWidth="1"/>
    <col min="11018" max="11018" width="1.375" style="57" customWidth="1"/>
    <col min="11019" max="11019" width="17.625" style="57" customWidth="1"/>
    <col min="11020" max="11020" width="1.375" style="57" customWidth="1"/>
    <col min="11021" max="11021" width="17.625" style="57" customWidth="1"/>
    <col min="11022" max="11022" width="1" style="57" customWidth="1"/>
    <col min="11023" max="11023" width="17.625" style="57" customWidth="1"/>
    <col min="11024" max="11263" width="10.5" style="57"/>
    <col min="11264" max="11264" width="84.5" style="57" customWidth="1"/>
    <col min="11265" max="11265" width="9.375" style="57" customWidth="1"/>
    <col min="11266" max="11266" width="1.375" style="57" customWidth="1"/>
    <col min="11267" max="11267" width="17.625" style="57" customWidth="1"/>
    <col min="11268" max="11268" width="1" style="57" customWidth="1"/>
    <col min="11269" max="11269" width="17.625" style="57" customWidth="1"/>
    <col min="11270" max="11270" width="1" style="57" customWidth="1"/>
    <col min="11271" max="11271" width="20.625" style="57" customWidth="1"/>
    <col min="11272" max="11272" width="1" style="57" customWidth="1"/>
    <col min="11273" max="11273" width="17.625" style="57" customWidth="1"/>
    <col min="11274" max="11274" width="1.375" style="57" customWidth="1"/>
    <col min="11275" max="11275" width="17.625" style="57" customWidth="1"/>
    <col min="11276" max="11276" width="1.375" style="57" customWidth="1"/>
    <col min="11277" max="11277" width="17.625" style="57" customWidth="1"/>
    <col min="11278" max="11278" width="1" style="57" customWidth="1"/>
    <col min="11279" max="11279" width="17.625" style="57" customWidth="1"/>
    <col min="11280" max="11519" width="10.5" style="57"/>
    <col min="11520" max="11520" width="84.5" style="57" customWidth="1"/>
    <col min="11521" max="11521" width="9.375" style="57" customWidth="1"/>
    <col min="11522" max="11522" width="1.375" style="57" customWidth="1"/>
    <col min="11523" max="11523" width="17.625" style="57" customWidth="1"/>
    <col min="11524" max="11524" width="1" style="57" customWidth="1"/>
    <col min="11525" max="11525" width="17.625" style="57" customWidth="1"/>
    <col min="11526" max="11526" width="1" style="57" customWidth="1"/>
    <col min="11527" max="11527" width="20.625" style="57" customWidth="1"/>
    <col min="11528" max="11528" width="1" style="57" customWidth="1"/>
    <col min="11529" max="11529" width="17.625" style="57" customWidth="1"/>
    <col min="11530" max="11530" width="1.375" style="57" customWidth="1"/>
    <col min="11531" max="11531" width="17.625" style="57" customWidth="1"/>
    <col min="11532" max="11532" width="1.375" style="57" customWidth="1"/>
    <col min="11533" max="11533" width="17.625" style="57" customWidth="1"/>
    <col min="11534" max="11534" width="1" style="57" customWidth="1"/>
    <col min="11535" max="11535" width="17.625" style="57" customWidth="1"/>
    <col min="11536" max="11775" width="10.5" style="57"/>
    <col min="11776" max="11776" width="84.5" style="57" customWidth="1"/>
    <col min="11777" max="11777" width="9.375" style="57" customWidth="1"/>
    <col min="11778" max="11778" width="1.375" style="57" customWidth="1"/>
    <col min="11779" max="11779" width="17.625" style="57" customWidth="1"/>
    <col min="11780" max="11780" width="1" style="57" customWidth="1"/>
    <col min="11781" max="11781" width="17.625" style="57" customWidth="1"/>
    <col min="11782" max="11782" width="1" style="57" customWidth="1"/>
    <col min="11783" max="11783" width="20.625" style="57" customWidth="1"/>
    <col min="11784" max="11784" width="1" style="57" customWidth="1"/>
    <col min="11785" max="11785" width="17.625" style="57" customWidth="1"/>
    <col min="11786" max="11786" width="1.375" style="57" customWidth="1"/>
    <col min="11787" max="11787" width="17.625" style="57" customWidth="1"/>
    <col min="11788" max="11788" width="1.375" style="57" customWidth="1"/>
    <col min="11789" max="11789" width="17.625" style="57" customWidth="1"/>
    <col min="11790" max="11790" width="1" style="57" customWidth="1"/>
    <col min="11791" max="11791" width="17.625" style="57" customWidth="1"/>
    <col min="11792" max="12031" width="10.5" style="57"/>
    <col min="12032" max="12032" width="84.5" style="57" customWidth="1"/>
    <col min="12033" max="12033" width="9.375" style="57" customWidth="1"/>
    <col min="12034" max="12034" width="1.375" style="57" customWidth="1"/>
    <col min="12035" max="12035" width="17.625" style="57" customWidth="1"/>
    <col min="12036" max="12036" width="1" style="57" customWidth="1"/>
    <col min="12037" max="12037" width="17.625" style="57" customWidth="1"/>
    <col min="12038" max="12038" width="1" style="57" customWidth="1"/>
    <col min="12039" max="12039" width="20.625" style="57" customWidth="1"/>
    <col min="12040" max="12040" width="1" style="57" customWidth="1"/>
    <col min="12041" max="12041" width="17.625" style="57" customWidth="1"/>
    <col min="12042" max="12042" width="1.375" style="57" customWidth="1"/>
    <col min="12043" max="12043" width="17.625" style="57" customWidth="1"/>
    <col min="12044" max="12044" width="1.375" style="57" customWidth="1"/>
    <col min="12045" max="12045" width="17.625" style="57" customWidth="1"/>
    <col min="12046" max="12046" width="1" style="57" customWidth="1"/>
    <col min="12047" max="12047" width="17.625" style="57" customWidth="1"/>
    <col min="12048" max="12287" width="10.5" style="57"/>
    <col min="12288" max="12288" width="84.5" style="57" customWidth="1"/>
    <col min="12289" max="12289" width="9.375" style="57" customWidth="1"/>
    <col min="12290" max="12290" width="1.375" style="57" customWidth="1"/>
    <col min="12291" max="12291" width="17.625" style="57" customWidth="1"/>
    <col min="12292" max="12292" width="1" style="57" customWidth="1"/>
    <col min="12293" max="12293" width="17.625" style="57" customWidth="1"/>
    <col min="12294" max="12294" width="1" style="57" customWidth="1"/>
    <col min="12295" max="12295" width="20.625" style="57" customWidth="1"/>
    <col min="12296" max="12296" width="1" style="57" customWidth="1"/>
    <col min="12297" max="12297" width="17.625" style="57" customWidth="1"/>
    <col min="12298" max="12298" width="1.375" style="57" customWidth="1"/>
    <col min="12299" max="12299" width="17.625" style="57" customWidth="1"/>
    <col min="12300" max="12300" width="1.375" style="57" customWidth="1"/>
    <col min="12301" max="12301" width="17.625" style="57" customWidth="1"/>
    <col min="12302" max="12302" width="1" style="57" customWidth="1"/>
    <col min="12303" max="12303" width="17.625" style="57" customWidth="1"/>
    <col min="12304" max="12543" width="10.5" style="57"/>
    <col min="12544" max="12544" width="84.5" style="57" customWidth="1"/>
    <col min="12545" max="12545" width="9.375" style="57" customWidth="1"/>
    <col min="12546" max="12546" width="1.375" style="57" customWidth="1"/>
    <col min="12547" max="12547" width="17.625" style="57" customWidth="1"/>
    <col min="12548" max="12548" width="1" style="57" customWidth="1"/>
    <col min="12549" max="12549" width="17.625" style="57" customWidth="1"/>
    <col min="12550" max="12550" width="1" style="57" customWidth="1"/>
    <col min="12551" max="12551" width="20.625" style="57" customWidth="1"/>
    <col min="12552" max="12552" width="1" style="57" customWidth="1"/>
    <col min="12553" max="12553" width="17.625" style="57" customWidth="1"/>
    <col min="12554" max="12554" width="1.375" style="57" customWidth="1"/>
    <col min="12555" max="12555" width="17.625" style="57" customWidth="1"/>
    <col min="12556" max="12556" width="1.375" style="57" customWidth="1"/>
    <col min="12557" max="12557" width="17.625" style="57" customWidth="1"/>
    <col min="12558" max="12558" width="1" style="57" customWidth="1"/>
    <col min="12559" max="12559" width="17.625" style="57" customWidth="1"/>
    <col min="12560" max="12799" width="10.5" style="57"/>
    <col min="12800" max="12800" width="84.5" style="57" customWidth="1"/>
    <col min="12801" max="12801" width="9.375" style="57" customWidth="1"/>
    <col min="12802" max="12802" width="1.375" style="57" customWidth="1"/>
    <col min="12803" max="12803" width="17.625" style="57" customWidth="1"/>
    <col min="12804" max="12804" width="1" style="57" customWidth="1"/>
    <col min="12805" max="12805" width="17.625" style="57" customWidth="1"/>
    <col min="12806" max="12806" width="1" style="57" customWidth="1"/>
    <col min="12807" max="12807" width="20.625" style="57" customWidth="1"/>
    <col min="12808" max="12808" width="1" style="57" customWidth="1"/>
    <col min="12809" max="12809" width="17.625" style="57" customWidth="1"/>
    <col min="12810" max="12810" width="1.375" style="57" customWidth="1"/>
    <col min="12811" max="12811" width="17.625" style="57" customWidth="1"/>
    <col min="12812" max="12812" width="1.375" style="57" customWidth="1"/>
    <col min="12813" max="12813" width="17.625" style="57" customWidth="1"/>
    <col min="12814" max="12814" width="1" style="57" customWidth="1"/>
    <col min="12815" max="12815" width="17.625" style="57" customWidth="1"/>
    <col min="12816" max="13055" width="10.5" style="57"/>
    <col min="13056" max="13056" width="84.5" style="57" customWidth="1"/>
    <col min="13057" max="13057" width="9.375" style="57" customWidth="1"/>
    <col min="13058" max="13058" width="1.375" style="57" customWidth="1"/>
    <col min="13059" max="13059" width="17.625" style="57" customWidth="1"/>
    <col min="13060" max="13060" width="1" style="57" customWidth="1"/>
    <col min="13061" max="13061" width="17.625" style="57" customWidth="1"/>
    <col min="13062" max="13062" width="1" style="57" customWidth="1"/>
    <col min="13063" max="13063" width="20.625" style="57" customWidth="1"/>
    <col min="13064" max="13064" width="1" style="57" customWidth="1"/>
    <col min="13065" max="13065" width="17.625" style="57" customWidth="1"/>
    <col min="13066" max="13066" width="1.375" style="57" customWidth="1"/>
    <col min="13067" max="13067" width="17.625" style="57" customWidth="1"/>
    <col min="13068" max="13068" width="1.375" style="57" customWidth="1"/>
    <col min="13069" max="13069" width="17.625" style="57" customWidth="1"/>
    <col min="13070" max="13070" width="1" style="57" customWidth="1"/>
    <col min="13071" max="13071" width="17.625" style="57" customWidth="1"/>
    <col min="13072" max="13311" width="10.5" style="57"/>
    <col min="13312" max="13312" width="84.5" style="57" customWidth="1"/>
    <col min="13313" max="13313" width="9.375" style="57" customWidth="1"/>
    <col min="13314" max="13314" width="1.375" style="57" customWidth="1"/>
    <col min="13315" max="13315" width="17.625" style="57" customWidth="1"/>
    <col min="13316" max="13316" width="1" style="57" customWidth="1"/>
    <col min="13317" max="13317" width="17.625" style="57" customWidth="1"/>
    <col min="13318" max="13318" width="1" style="57" customWidth="1"/>
    <col min="13319" max="13319" width="20.625" style="57" customWidth="1"/>
    <col min="13320" max="13320" width="1" style="57" customWidth="1"/>
    <col min="13321" max="13321" width="17.625" style="57" customWidth="1"/>
    <col min="13322" max="13322" width="1.375" style="57" customWidth="1"/>
    <col min="13323" max="13323" width="17.625" style="57" customWidth="1"/>
    <col min="13324" max="13324" width="1.375" style="57" customWidth="1"/>
    <col min="13325" max="13325" width="17.625" style="57" customWidth="1"/>
    <col min="13326" max="13326" width="1" style="57" customWidth="1"/>
    <col min="13327" max="13327" width="17.625" style="57" customWidth="1"/>
    <col min="13328" max="13567" width="10.5" style="57"/>
    <col min="13568" max="13568" width="84.5" style="57" customWidth="1"/>
    <col min="13569" max="13569" width="9.375" style="57" customWidth="1"/>
    <col min="13570" max="13570" width="1.375" style="57" customWidth="1"/>
    <col min="13571" max="13571" width="17.625" style="57" customWidth="1"/>
    <col min="13572" max="13572" width="1" style="57" customWidth="1"/>
    <col min="13573" max="13573" width="17.625" style="57" customWidth="1"/>
    <col min="13574" max="13574" width="1" style="57" customWidth="1"/>
    <col min="13575" max="13575" width="20.625" style="57" customWidth="1"/>
    <col min="13576" max="13576" width="1" style="57" customWidth="1"/>
    <col min="13577" max="13577" width="17.625" style="57" customWidth="1"/>
    <col min="13578" max="13578" width="1.375" style="57" customWidth="1"/>
    <col min="13579" max="13579" width="17.625" style="57" customWidth="1"/>
    <col min="13580" max="13580" width="1.375" style="57" customWidth="1"/>
    <col min="13581" max="13581" width="17.625" style="57" customWidth="1"/>
    <col min="13582" max="13582" width="1" style="57" customWidth="1"/>
    <col min="13583" max="13583" width="17.625" style="57" customWidth="1"/>
    <col min="13584" max="13823" width="10.5" style="57"/>
    <col min="13824" max="13824" width="84.5" style="57" customWidth="1"/>
    <col min="13825" max="13825" width="9.375" style="57" customWidth="1"/>
    <col min="13826" max="13826" width="1.375" style="57" customWidth="1"/>
    <col min="13827" max="13827" width="17.625" style="57" customWidth="1"/>
    <col min="13828" max="13828" width="1" style="57" customWidth="1"/>
    <col min="13829" max="13829" width="17.625" style="57" customWidth="1"/>
    <col min="13830" max="13830" width="1" style="57" customWidth="1"/>
    <col min="13831" max="13831" width="20.625" style="57" customWidth="1"/>
    <col min="13832" max="13832" width="1" style="57" customWidth="1"/>
    <col min="13833" max="13833" width="17.625" style="57" customWidth="1"/>
    <col min="13834" max="13834" width="1.375" style="57" customWidth="1"/>
    <col min="13835" max="13835" width="17.625" style="57" customWidth="1"/>
    <col min="13836" max="13836" width="1.375" style="57" customWidth="1"/>
    <col min="13837" max="13837" width="17.625" style="57" customWidth="1"/>
    <col min="13838" max="13838" width="1" style="57" customWidth="1"/>
    <col min="13839" max="13839" width="17.625" style="57" customWidth="1"/>
    <col min="13840" max="14079" width="10.5" style="57"/>
    <col min="14080" max="14080" width="84.5" style="57" customWidth="1"/>
    <col min="14081" max="14081" width="9.375" style="57" customWidth="1"/>
    <col min="14082" max="14082" width="1.375" style="57" customWidth="1"/>
    <col min="14083" max="14083" width="17.625" style="57" customWidth="1"/>
    <col min="14084" max="14084" width="1" style="57" customWidth="1"/>
    <col min="14085" max="14085" width="17.625" style="57" customWidth="1"/>
    <col min="14086" max="14086" width="1" style="57" customWidth="1"/>
    <col min="14087" max="14087" width="20.625" style="57" customWidth="1"/>
    <col min="14088" max="14088" width="1" style="57" customWidth="1"/>
    <col min="14089" max="14089" width="17.625" style="57" customWidth="1"/>
    <col min="14090" max="14090" width="1.375" style="57" customWidth="1"/>
    <col min="14091" max="14091" width="17.625" style="57" customWidth="1"/>
    <col min="14092" max="14092" width="1.375" style="57" customWidth="1"/>
    <col min="14093" max="14093" width="17.625" style="57" customWidth="1"/>
    <col min="14094" max="14094" width="1" style="57" customWidth="1"/>
    <col min="14095" max="14095" width="17.625" style="57" customWidth="1"/>
    <col min="14096" max="14335" width="10.5" style="57"/>
    <col min="14336" max="14336" width="84.5" style="57" customWidth="1"/>
    <col min="14337" max="14337" width="9.375" style="57" customWidth="1"/>
    <col min="14338" max="14338" width="1.375" style="57" customWidth="1"/>
    <col min="14339" max="14339" width="17.625" style="57" customWidth="1"/>
    <col min="14340" max="14340" width="1" style="57" customWidth="1"/>
    <col min="14341" max="14341" width="17.625" style="57" customWidth="1"/>
    <col min="14342" max="14342" width="1" style="57" customWidth="1"/>
    <col min="14343" max="14343" width="20.625" style="57" customWidth="1"/>
    <col min="14344" max="14344" width="1" style="57" customWidth="1"/>
    <col min="14345" max="14345" width="17.625" style="57" customWidth="1"/>
    <col min="14346" max="14346" width="1.375" style="57" customWidth="1"/>
    <col min="14347" max="14347" width="17.625" style="57" customWidth="1"/>
    <col min="14348" max="14348" width="1.375" style="57" customWidth="1"/>
    <col min="14349" max="14349" width="17.625" style="57" customWidth="1"/>
    <col min="14350" max="14350" width="1" style="57" customWidth="1"/>
    <col min="14351" max="14351" width="17.625" style="57" customWidth="1"/>
    <col min="14352" max="14591" width="10.5" style="57"/>
    <col min="14592" max="14592" width="84.5" style="57" customWidth="1"/>
    <col min="14593" max="14593" width="9.375" style="57" customWidth="1"/>
    <col min="14594" max="14594" width="1.375" style="57" customWidth="1"/>
    <col min="14595" max="14595" width="17.625" style="57" customWidth="1"/>
    <col min="14596" max="14596" width="1" style="57" customWidth="1"/>
    <col min="14597" max="14597" width="17.625" style="57" customWidth="1"/>
    <col min="14598" max="14598" width="1" style="57" customWidth="1"/>
    <col min="14599" max="14599" width="20.625" style="57" customWidth="1"/>
    <col min="14600" max="14600" width="1" style="57" customWidth="1"/>
    <col min="14601" max="14601" width="17.625" style="57" customWidth="1"/>
    <col min="14602" max="14602" width="1.375" style="57" customWidth="1"/>
    <col min="14603" max="14603" width="17.625" style="57" customWidth="1"/>
    <col min="14604" max="14604" width="1.375" style="57" customWidth="1"/>
    <col min="14605" max="14605" width="17.625" style="57" customWidth="1"/>
    <col min="14606" max="14606" width="1" style="57" customWidth="1"/>
    <col min="14607" max="14607" width="17.625" style="57" customWidth="1"/>
    <col min="14608" max="14847" width="10.5" style="57"/>
    <col min="14848" max="14848" width="84.5" style="57" customWidth="1"/>
    <col min="14849" max="14849" width="9.375" style="57" customWidth="1"/>
    <col min="14850" max="14850" width="1.375" style="57" customWidth="1"/>
    <col min="14851" max="14851" width="17.625" style="57" customWidth="1"/>
    <col min="14852" max="14852" width="1" style="57" customWidth="1"/>
    <col min="14853" max="14853" width="17.625" style="57" customWidth="1"/>
    <col min="14854" max="14854" width="1" style="57" customWidth="1"/>
    <col min="14855" max="14855" width="20.625" style="57" customWidth="1"/>
    <col min="14856" max="14856" width="1" style="57" customWidth="1"/>
    <col min="14857" max="14857" width="17.625" style="57" customWidth="1"/>
    <col min="14858" max="14858" width="1.375" style="57" customWidth="1"/>
    <col min="14859" max="14859" width="17.625" style="57" customWidth="1"/>
    <col min="14860" max="14860" width="1.375" style="57" customWidth="1"/>
    <col min="14861" max="14861" width="17.625" style="57" customWidth="1"/>
    <col min="14862" max="14862" width="1" style="57" customWidth="1"/>
    <col min="14863" max="14863" width="17.625" style="57" customWidth="1"/>
    <col min="14864" max="15103" width="10.5" style="57"/>
    <col min="15104" max="15104" width="84.5" style="57" customWidth="1"/>
    <col min="15105" max="15105" width="9.375" style="57" customWidth="1"/>
    <col min="15106" max="15106" width="1.375" style="57" customWidth="1"/>
    <col min="15107" max="15107" width="17.625" style="57" customWidth="1"/>
    <col min="15108" max="15108" width="1" style="57" customWidth="1"/>
    <col min="15109" max="15109" width="17.625" style="57" customWidth="1"/>
    <col min="15110" max="15110" width="1" style="57" customWidth="1"/>
    <col min="15111" max="15111" width="20.625" style="57" customWidth="1"/>
    <col min="15112" max="15112" width="1" style="57" customWidth="1"/>
    <col min="15113" max="15113" width="17.625" style="57" customWidth="1"/>
    <col min="15114" max="15114" width="1.375" style="57" customWidth="1"/>
    <col min="15115" max="15115" width="17.625" style="57" customWidth="1"/>
    <col min="15116" max="15116" width="1.375" style="57" customWidth="1"/>
    <col min="15117" max="15117" width="17.625" style="57" customWidth="1"/>
    <col min="15118" max="15118" width="1" style="57" customWidth="1"/>
    <col min="15119" max="15119" width="17.625" style="57" customWidth="1"/>
    <col min="15120" max="15359" width="10.5" style="57"/>
    <col min="15360" max="15360" width="84.5" style="57" customWidth="1"/>
    <col min="15361" max="15361" width="9.375" style="57" customWidth="1"/>
    <col min="15362" max="15362" width="1.375" style="57" customWidth="1"/>
    <col min="15363" max="15363" width="17.625" style="57" customWidth="1"/>
    <col min="15364" max="15364" width="1" style="57" customWidth="1"/>
    <col min="15365" max="15365" width="17.625" style="57" customWidth="1"/>
    <col min="15366" max="15366" width="1" style="57" customWidth="1"/>
    <col min="15367" max="15367" width="20.625" style="57" customWidth="1"/>
    <col min="15368" max="15368" width="1" style="57" customWidth="1"/>
    <col min="15369" max="15369" width="17.625" style="57" customWidth="1"/>
    <col min="15370" max="15370" width="1.375" style="57" customWidth="1"/>
    <col min="15371" max="15371" width="17.625" style="57" customWidth="1"/>
    <col min="15372" max="15372" width="1.375" style="57" customWidth="1"/>
    <col min="15373" max="15373" width="17.625" style="57" customWidth="1"/>
    <col min="15374" max="15374" width="1" style="57" customWidth="1"/>
    <col min="15375" max="15375" width="17.625" style="57" customWidth="1"/>
    <col min="15376" max="15615" width="10.5" style="57"/>
    <col min="15616" max="15616" width="84.5" style="57" customWidth="1"/>
    <col min="15617" max="15617" width="9.375" style="57" customWidth="1"/>
    <col min="15618" max="15618" width="1.375" style="57" customWidth="1"/>
    <col min="15619" max="15619" width="17.625" style="57" customWidth="1"/>
    <col min="15620" max="15620" width="1" style="57" customWidth="1"/>
    <col min="15621" max="15621" width="17.625" style="57" customWidth="1"/>
    <col min="15622" max="15622" width="1" style="57" customWidth="1"/>
    <col min="15623" max="15623" width="20.625" style="57" customWidth="1"/>
    <col min="15624" max="15624" width="1" style="57" customWidth="1"/>
    <col min="15625" max="15625" width="17.625" style="57" customWidth="1"/>
    <col min="15626" max="15626" width="1.375" style="57" customWidth="1"/>
    <col min="15627" max="15627" width="17.625" style="57" customWidth="1"/>
    <col min="15628" max="15628" width="1.375" style="57" customWidth="1"/>
    <col min="15629" max="15629" width="17.625" style="57" customWidth="1"/>
    <col min="15630" max="15630" width="1" style="57" customWidth="1"/>
    <col min="15631" max="15631" width="17.625" style="57" customWidth="1"/>
    <col min="15632" max="15871" width="10.5" style="57"/>
    <col min="15872" max="15872" width="84.5" style="57" customWidth="1"/>
    <col min="15873" max="15873" width="9.375" style="57" customWidth="1"/>
    <col min="15874" max="15874" width="1.375" style="57" customWidth="1"/>
    <col min="15875" max="15875" width="17.625" style="57" customWidth="1"/>
    <col min="15876" max="15876" width="1" style="57" customWidth="1"/>
    <col min="15877" max="15877" width="17.625" style="57" customWidth="1"/>
    <col min="15878" max="15878" width="1" style="57" customWidth="1"/>
    <col min="15879" max="15879" width="20.625" style="57" customWidth="1"/>
    <col min="15880" max="15880" width="1" style="57" customWidth="1"/>
    <col min="15881" max="15881" width="17.625" style="57" customWidth="1"/>
    <col min="15882" max="15882" width="1.375" style="57" customWidth="1"/>
    <col min="15883" max="15883" width="17.625" style="57" customWidth="1"/>
    <col min="15884" max="15884" width="1.375" style="57" customWidth="1"/>
    <col min="15885" max="15885" width="17.625" style="57" customWidth="1"/>
    <col min="15886" max="15886" width="1" style="57" customWidth="1"/>
    <col min="15887" max="15887" width="17.625" style="57" customWidth="1"/>
    <col min="15888" max="16127" width="10.5" style="57"/>
    <col min="16128" max="16128" width="84.5" style="57" customWidth="1"/>
    <col min="16129" max="16129" width="9.375" style="57" customWidth="1"/>
    <col min="16130" max="16130" width="1.375" style="57" customWidth="1"/>
    <col min="16131" max="16131" width="17.625" style="57" customWidth="1"/>
    <col min="16132" max="16132" width="1" style="57" customWidth="1"/>
    <col min="16133" max="16133" width="17.625" style="57" customWidth="1"/>
    <col min="16134" max="16134" width="1" style="57" customWidth="1"/>
    <col min="16135" max="16135" width="20.625" style="57" customWidth="1"/>
    <col min="16136" max="16136" width="1" style="57" customWidth="1"/>
    <col min="16137" max="16137" width="17.625" style="57" customWidth="1"/>
    <col min="16138" max="16138" width="1.375" style="57" customWidth="1"/>
    <col min="16139" max="16139" width="17.625" style="57" customWidth="1"/>
    <col min="16140" max="16140" width="1.375" style="57" customWidth="1"/>
    <col min="16141" max="16141" width="17.625" style="57" customWidth="1"/>
    <col min="16142" max="16142" width="1" style="57" customWidth="1"/>
    <col min="16143" max="16143" width="17.625" style="57" customWidth="1"/>
    <col min="16144" max="16384" width="10.5" style="57"/>
  </cols>
  <sheetData>
    <row r="1" spans="1:15" s="54" customFormat="1" ht="24" customHeight="1" x14ac:dyDescent="0.2">
      <c r="A1" s="4" t="s">
        <v>137</v>
      </c>
      <c r="B1" s="5"/>
      <c r="C1" s="80"/>
      <c r="D1" s="51"/>
      <c r="E1" s="51"/>
      <c r="F1" s="51"/>
      <c r="G1" s="51"/>
      <c r="H1" s="51"/>
      <c r="I1" s="51"/>
      <c r="J1" s="51"/>
      <c r="K1" s="53"/>
      <c r="L1" s="53"/>
      <c r="M1" s="51"/>
      <c r="N1" s="51"/>
      <c r="O1" s="53"/>
    </row>
    <row r="2" spans="1:15" s="54" customFormat="1" ht="24" customHeight="1" x14ac:dyDescent="0.2">
      <c r="A2" s="4" t="s">
        <v>72</v>
      </c>
      <c r="B2" s="5"/>
      <c r="C2" s="80"/>
      <c r="D2" s="51"/>
      <c r="E2" s="51"/>
      <c r="F2" s="51"/>
      <c r="G2" s="51"/>
      <c r="H2" s="51"/>
      <c r="I2" s="51"/>
      <c r="J2" s="51"/>
      <c r="K2" s="53"/>
      <c r="L2" s="53"/>
      <c r="M2" s="51"/>
      <c r="N2" s="51"/>
      <c r="O2" s="53"/>
    </row>
    <row r="3" spans="1:15" s="54" customFormat="1" ht="24" customHeight="1" x14ac:dyDescent="0.2">
      <c r="A3" s="55"/>
      <c r="B3" s="56"/>
      <c r="C3" s="81"/>
      <c r="D3" s="51"/>
      <c r="E3" s="51"/>
      <c r="F3" s="51"/>
      <c r="G3" s="51"/>
      <c r="H3" s="51"/>
      <c r="I3" s="51"/>
      <c r="J3" s="51"/>
      <c r="K3" s="53"/>
      <c r="L3" s="53"/>
      <c r="M3" s="51"/>
      <c r="N3" s="51"/>
      <c r="O3" s="53"/>
    </row>
    <row r="4" spans="1:15" ht="24" customHeight="1" x14ac:dyDescent="0.2">
      <c r="D4" s="209" t="s">
        <v>2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</row>
    <row r="5" spans="1:15" ht="24" customHeight="1" x14ac:dyDescent="0.2">
      <c r="D5" s="82"/>
      <c r="E5" s="82"/>
      <c r="F5" s="82"/>
      <c r="G5" s="82"/>
      <c r="H5" s="82"/>
      <c r="I5" s="82"/>
      <c r="J5" s="82"/>
      <c r="K5" s="82"/>
      <c r="L5" s="82"/>
      <c r="M5" s="60" t="s">
        <v>103</v>
      </c>
      <c r="N5" s="82"/>
      <c r="O5" s="82"/>
    </row>
    <row r="6" spans="1:15" ht="24" customHeight="1" x14ac:dyDescent="0.2">
      <c r="D6" s="82"/>
      <c r="E6" s="82"/>
      <c r="F6" s="60"/>
      <c r="G6" s="82"/>
      <c r="H6" s="82"/>
      <c r="I6" s="210" t="s">
        <v>104</v>
      </c>
      <c r="J6" s="210"/>
      <c r="K6" s="210"/>
      <c r="L6" s="82"/>
      <c r="M6" s="83" t="s">
        <v>105</v>
      </c>
      <c r="N6" s="82"/>
      <c r="O6" s="82"/>
    </row>
    <row r="7" spans="1:15" ht="24" customHeight="1" x14ac:dyDescent="0.2">
      <c r="D7" s="60" t="s">
        <v>40</v>
      </c>
      <c r="E7" s="60"/>
      <c r="F7" s="60"/>
      <c r="G7" s="60"/>
      <c r="H7" s="60"/>
      <c r="I7" s="60"/>
      <c r="J7" s="60"/>
      <c r="K7" s="60"/>
      <c r="L7" s="60"/>
      <c r="M7" s="57"/>
      <c r="N7" s="60"/>
    </row>
    <row r="8" spans="1:15" ht="24" customHeight="1" x14ac:dyDescent="0.2">
      <c r="D8" s="60" t="s">
        <v>83</v>
      </c>
      <c r="E8" s="60"/>
      <c r="F8" s="60" t="s">
        <v>84</v>
      </c>
      <c r="G8" s="60"/>
      <c r="H8" s="60"/>
      <c r="I8" s="60" t="s">
        <v>85</v>
      </c>
      <c r="J8" s="60"/>
      <c r="K8" s="60" t="s">
        <v>86</v>
      </c>
      <c r="L8" s="60"/>
      <c r="M8" s="60" t="s">
        <v>149</v>
      </c>
      <c r="N8" s="60"/>
      <c r="O8" s="60" t="s">
        <v>81</v>
      </c>
    </row>
    <row r="9" spans="1:15" ht="24" customHeight="1" x14ac:dyDescent="0.2">
      <c r="D9" s="60" t="s">
        <v>93</v>
      </c>
      <c r="E9" s="60"/>
      <c r="F9" s="60" t="s">
        <v>94</v>
      </c>
      <c r="G9" s="60"/>
      <c r="H9" s="60"/>
      <c r="I9" s="60" t="s">
        <v>95</v>
      </c>
      <c r="J9" s="60"/>
      <c r="K9" s="60" t="s">
        <v>96</v>
      </c>
      <c r="L9" s="60"/>
      <c r="M9" s="60" t="s">
        <v>150</v>
      </c>
      <c r="N9" s="60"/>
      <c r="O9" s="60" t="s">
        <v>91</v>
      </c>
    </row>
    <row r="10" spans="1:15" ht="24" customHeight="1" x14ac:dyDescent="0.2">
      <c r="D10" s="211" t="s">
        <v>7</v>
      </c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</row>
    <row r="11" spans="1:15" ht="24" customHeight="1" x14ac:dyDescent="0.2">
      <c r="A11" s="84" t="s">
        <v>140</v>
      </c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</row>
    <row r="12" spans="1:15" ht="24" customHeight="1" x14ac:dyDescent="0.2">
      <c r="A12" s="84" t="s">
        <v>141</v>
      </c>
      <c r="B12" s="85"/>
      <c r="C12" s="85"/>
      <c r="D12" s="65">
        <v>681480</v>
      </c>
      <c r="E12" s="65"/>
      <c r="F12" s="65">
        <v>342170</v>
      </c>
      <c r="G12" s="65"/>
      <c r="H12" s="65"/>
      <c r="I12" s="65">
        <v>70972</v>
      </c>
      <c r="J12" s="66"/>
      <c r="K12" s="65">
        <v>208633</v>
      </c>
      <c r="L12" s="66"/>
      <c r="M12" s="65">
        <v>516734</v>
      </c>
      <c r="N12" s="65"/>
      <c r="O12" s="67">
        <v>1819989</v>
      </c>
    </row>
    <row r="13" spans="1:15" ht="24" customHeight="1" x14ac:dyDescent="0.2">
      <c r="A13" s="84"/>
      <c r="B13" s="85"/>
      <c r="C13" s="85"/>
      <c r="D13" s="67"/>
      <c r="E13" s="65"/>
      <c r="F13" s="67"/>
      <c r="G13" s="65"/>
      <c r="H13" s="65"/>
      <c r="I13" s="67"/>
      <c r="J13" s="66"/>
      <c r="K13" s="67"/>
      <c r="L13" s="66"/>
      <c r="M13" s="67"/>
      <c r="N13" s="65"/>
      <c r="O13" s="67"/>
    </row>
    <row r="14" spans="1:15" ht="24" customHeight="1" x14ac:dyDescent="0.2">
      <c r="A14" s="84" t="s">
        <v>179</v>
      </c>
      <c r="B14" s="86"/>
      <c r="C14" s="86"/>
      <c r="D14" s="70"/>
      <c r="E14" s="71"/>
      <c r="F14" s="70"/>
      <c r="G14" s="76"/>
      <c r="H14" s="76"/>
      <c r="I14" s="70"/>
      <c r="J14" s="71"/>
      <c r="K14" s="70"/>
      <c r="L14" s="71"/>
      <c r="M14" s="70"/>
      <c r="N14" s="76"/>
      <c r="O14" s="70"/>
    </row>
    <row r="15" spans="1:15" ht="24" customHeight="1" x14ac:dyDescent="0.2">
      <c r="A15" s="90" t="s">
        <v>152</v>
      </c>
      <c r="B15" s="87"/>
      <c r="C15" s="87"/>
      <c r="D15" s="70">
        <v>0</v>
      </c>
      <c r="E15" s="76"/>
      <c r="F15" s="70">
        <v>0</v>
      </c>
      <c r="G15" s="76"/>
      <c r="H15" s="76"/>
      <c r="I15" s="70">
        <v>0</v>
      </c>
      <c r="J15" s="71"/>
      <c r="K15" s="72">
        <f>'SI5'!J37</f>
        <v>96872</v>
      </c>
      <c r="L15" s="71"/>
      <c r="M15" s="70">
        <v>0</v>
      </c>
      <c r="N15" s="76"/>
      <c r="O15" s="72">
        <f>SUM(D15:M15)</f>
        <v>96872</v>
      </c>
    </row>
    <row r="16" spans="1:15" ht="24" customHeight="1" x14ac:dyDescent="0.2">
      <c r="A16" s="84" t="s">
        <v>180</v>
      </c>
      <c r="B16" s="87"/>
      <c r="C16" s="87"/>
      <c r="D16" s="88">
        <f>SUM(D15:D15)</f>
        <v>0</v>
      </c>
      <c r="E16" s="89"/>
      <c r="F16" s="88">
        <f>SUM(F15:F15)</f>
        <v>0</v>
      </c>
      <c r="G16" s="89"/>
      <c r="H16" s="89"/>
      <c r="I16" s="88">
        <f>SUM(I15:I15)</f>
        <v>0</v>
      </c>
      <c r="J16" s="65"/>
      <c r="K16" s="88">
        <f>SUM(K15:K15)</f>
        <v>96872</v>
      </c>
      <c r="L16" s="65"/>
      <c r="M16" s="88">
        <f>SUM(M15:M15)</f>
        <v>0</v>
      </c>
      <c r="N16" s="89"/>
      <c r="O16" s="88">
        <f>SUM(O15:O15)</f>
        <v>96872</v>
      </c>
    </row>
    <row r="17" spans="1:15" ht="24" customHeight="1" x14ac:dyDescent="0.2">
      <c r="A17" s="90"/>
      <c r="B17" s="87"/>
      <c r="C17" s="87"/>
      <c r="D17" s="70"/>
      <c r="E17" s="76"/>
      <c r="F17" s="70"/>
      <c r="G17" s="76"/>
      <c r="H17" s="76"/>
      <c r="I17" s="70"/>
      <c r="J17" s="71"/>
      <c r="K17" s="72"/>
      <c r="L17" s="71"/>
      <c r="M17" s="70"/>
      <c r="N17" s="76"/>
      <c r="O17" s="72"/>
    </row>
    <row r="18" spans="1:15" ht="24" customHeight="1" x14ac:dyDescent="0.2">
      <c r="A18" s="90" t="s">
        <v>102</v>
      </c>
      <c r="B18" s="87"/>
      <c r="C18" s="87"/>
      <c r="D18" s="70">
        <v>0</v>
      </c>
      <c r="E18" s="76"/>
      <c r="F18" s="70">
        <v>0</v>
      </c>
      <c r="G18" s="76"/>
      <c r="H18" s="76"/>
      <c r="I18" s="70">
        <v>0</v>
      </c>
      <c r="J18" s="71"/>
      <c r="K18" s="72">
        <v>10055</v>
      </c>
      <c r="L18" s="71"/>
      <c r="M18" s="70">
        <f>-K18</f>
        <v>-10055</v>
      </c>
      <c r="N18" s="76"/>
      <c r="O18" s="72">
        <f>SUM(D18:M18)</f>
        <v>0</v>
      </c>
    </row>
    <row r="19" spans="1:15" ht="24" customHeight="1" thickBot="1" x14ac:dyDescent="0.25">
      <c r="A19" s="84" t="s">
        <v>142</v>
      </c>
      <c r="B19" s="91"/>
      <c r="C19" s="91"/>
      <c r="D19" s="77">
        <f>SUM(D12,D16,D18)</f>
        <v>681480</v>
      </c>
      <c r="E19" s="65"/>
      <c r="F19" s="77">
        <f>SUM(F12,F16,F18)</f>
        <v>342170</v>
      </c>
      <c r="G19" s="65"/>
      <c r="H19" s="65"/>
      <c r="I19" s="77">
        <f>SUM(I12,I16,I18)</f>
        <v>70972</v>
      </c>
      <c r="J19" s="65"/>
      <c r="K19" s="77">
        <f>SUM(K12,K16,K18)</f>
        <v>315560</v>
      </c>
      <c r="L19" s="65"/>
      <c r="M19" s="77">
        <f>SUM(M12,M16,M18)</f>
        <v>506679</v>
      </c>
      <c r="N19" s="65"/>
      <c r="O19" s="77">
        <f>SUM(O12,O16,O18)</f>
        <v>1916861</v>
      </c>
    </row>
    <row r="20" spans="1:15" ht="24" customHeight="1" thickTop="1" x14ac:dyDescent="0.2"/>
    <row r="21" spans="1:15" ht="24" customHeight="1" x14ac:dyDescent="0.2">
      <c r="A21" s="84" t="s">
        <v>176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</row>
    <row r="22" spans="1:15" ht="24" customHeight="1" x14ac:dyDescent="0.2">
      <c r="A22" s="84" t="s">
        <v>177</v>
      </c>
      <c r="B22" s="85"/>
      <c r="C22" s="85"/>
      <c r="D22" s="65">
        <v>681480</v>
      </c>
      <c r="E22" s="65"/>
      <c r="F22" s="65">
        <v>342170</v>
      </c>
      <c r="G22" s="65"/>
      <c r="H22" s="65"/>
      <c r="I22" s="65">
        <v>70972</v>
      </c>
      <c r="J22" s="66"/>
      <c r="K22" s="65">
        <v>351387</v>
      </c>
      <c r="L22" s="66"/>
      <c r="M22" s="65">
        <v>590229</v>
      </c>
      <c r="N22" s="65"/>
      <c r="O22" s="67">
        <f>SUM(D22:M22)</f>
        <v>2036238</v>
      </c>
    </row>
    <row r="23" spans="1:15" ht="24" customHeight="1" x14ac:dyDescent="0.2">
      <c r="A23" s="84"/>
      <c r="B23" s="85"/>
      <c r="C23" s="85"/>
      <c r="D23" s="67"/>
      <c r="E23" s="65"/>
      <c r="F23" s="67"/>
      <c r="G23" s="65"/>
      <c r="H23" s="65"/>
      <c r="I23" s="67"/>
      <c r="J23" s="66"/>
      <c r="K23" s="67"/>
      <c r="L23" s="66"/>
      <c r="M23" s="67"/>
      <c r="N23" s="65"/>
      <c r="O23" s="67"/>
    </row>
    <row r="24" spans="1:15" ht="24" customHeight="1" x14ac:dyDescent="0.2">
      <c r="A24" s="84" t="s">
        <v>179</v>
      </c>
      <c r="B24" s="86"/>
      <c r="C24" s="86"/>
      <c r="D24" s="70"/>
      <c r="E24" s="71"/>
      <c r="F24" s="70"/>
      <c r="G24" s="76"/>
      <c r="H24" s="76"/>
      <c r="I24" s="70"/>
      <c r="J24" s="71"/>
      <c r="K24" s="70"/>
      <c r="L24" s="71"/>
      <c r="M24" s="70"/>
      <c r="N24" s="76"/>
      <c r="O24" s="70"/>
    </row>
    <row r="25" spans="1:15" ht="24" customHeight="1" x14ac:dyDescent="0.2">
      <c r="A25" s="90" t="s">
        <v>152</v>
      </c>
      <c r="B25" s="87"/>
      <c r="C25" s="87"/>
      <c r="D25" s="70">
        <v>0</v>
      </c>
      <c r="E25" s="76"/>
      <c r="F25" s="70">
        <v>0</v>
      </c>
      <c r="G25" s="76"/>
      <c r="H25" s="76"/>
      <c r="I25" s="70">
        <v>0</v>
      </c>
      <c r="J25" s="71"/>
      <c r="K25" s="72">
        <f>'SI5'!H42</f>
        <v>75480</v>
      </c>
      <c r="L25" s="71"/>
      <c r="M25" s="70">
        <v>0</v>
      </c>
      <c r="N25" s="76"/>
      <c r="O25" s="72">
        <f>SUM(D25:M25)</f>
        <v>75480</v>
      </c>
    </row>
    <row r="26" spans="1:15" ht="24" customHeight="1" x14ac:dyDescent="0.2">
      <c r="A26" s="84" t="s">
        <v>180</v>
      </c>
      <c r="B26" s="87"/>
      <c r="C26" s="87"/>
      <c r="D26" s="88">
        <f>SUM(D25)</f>
        <v>0</v>
      </c>
      <c r="E26" s="89"/>
      <c r="F26" s="88">
        <f>SUM(F25)</f>
        <v>0</v>
      </c>
      <c r="G26" s="89"/>
      <c r="H26" s="89"/>
      <c r="I26" s="88">
        <f>SUM(I25)</f>
        <v>0</v>
      </c>
      <c r="J26" s="65"/>
      <c r="K26" s="88">
        <f>SUM(K25)</f>
        <v>75480</v>
      </c>
      <c r="L26" s="65"/>
      <c r="M26" s="88">
        <f>SUM(M25)</f>
        <v>0</v>
      </c>
      <c r="N26" s="89"/>
      <c r="O26" s="88">
        <f>SUM(O25)</f>
        <v>75480</v>
      </c>
    </row>
    <row r="27" spans="1:15" ht="24" customHeight="1" x14ac:dyDescent="0.2">
      <c r="A27" s="90"/>
      <c r="B27" s="87"/>
      <c r="C27" s="87"/>
      <c r="D27" s="70"/>
      <c r="E27" s="76"/>
      <c r="F27" s="70"/>
      <c r="G27" s="76"/>
      <c r="H27" s="76"/>
      <c r="I27" s="70"/>
      <c r="J27" s="71"/>
      <c r="K27" s="72"/>
      <c r="L27" s="71"/>
      <c r="M27" s="70"/>
      <c r="N27" s="76"/>
      <c r="O27" s="72"/>
    </row>
    <row r="28" spans="1:15" ht="24" customHeight="1" x14ac:dyDescent="0.2">
      <c r="A28" s="90" t="s">
        <v>102</v>
      </c>
      <c r="B28" s="87"/>
      <c r="C28" s="87"/>
      <c r="D28" s="70">
        <v>0</v>
      </c>
      <c r="E28" s="76">
        <v>0</v>
      </c>
      <c r="F28" s="70">
        <v>0</v>
      </c>
      <c r="G28" s="76"/>
      <c r="H28" s="76"/>
      <c r="I28" s="70">
        <v>0</v>
      </c>
      <c r="J28" s="71"/>
      <c r="K28" s="72">
        <f>-M28</f>
        <v>8650</v>
      </c>
      <c r="L28" s="71"/>
      <c r="M28" s="70">
        <v>-8650</v>
      </c>
      <c r="N28" s="76"/>
      <c r="O28" s="118">
        <f>SUM(D28:M28)</f>
        <v>0</v>
      </c>
    </row>
    <row r="29" spans="1:15" ht="24" customHeight="1" thickBot="1" x14ac:dyDescent="0.25">
      <c r="A29" s="84" t="s">
        <v>178</v>
      </c>
      <c r="B29" s="91"/>
      <c r="C29" s="91"/>
      <c r="D29" s="77">
        <f>SUM(D22,D26,D28)</f>
        <v>681480</v>
      </c>
      <c r="E29" s="65"/>
      <c r="F29" s="77">
        <f>SUM(F22,F26,F28)</f>
        <v>342170</v>
      </c>
      <c r="G29" s="65"/>
      <c r="H29" s="65"/>
      <c r="I29" s="77">
        <f>SUM(I22,I26,I28)</f>
        <v>70972</v>
      </c>
      <c r="J29" s="65"/>
      <c r="K29" s="77">
        <f>SUM(K22,K26,K28)</f>
        <v>435517</v>
      </c>
      <c r="L29" s="65"/>
      <c r="M29" s="77">
        <f>SUM(M22,M26,M28)</f>
        <v>581579</v>
      </c>
      <c r="N29" s="65"/>
      <c r="O29" s="77">
        <f>SUM(O22,O26,O28)</f>
        <v>2111718</v>
      </c>
    </row>
    <row r="30" spans="1:15" ht="24" customHeight="1" thickTop="1" x14ac:dyDescent="0.2"/>
  </sheetData>
  <mergeCells count="3">
    <mergeCell ref="D4:O4"/>
    <mergeCell ref="I6:K6"/>
    <mergeCell ref="D10:O10"/>
  </mergeCells>
  <pageMargins left="0.8" right="0.8" top="0.48" bottom="0.5" header="0.5" footer="0.5"/>
  <pageSetup paperSize="9" scale="63" firstPageNumber="7" orientation="landscape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81"/>
  <sheetViews>
    <sheetView view="pageBreakPreview" zoomScale="85" zoomScaleNormal="106" zoomScaleSheetLayoutView="85" workbookViewId="0">
      <selection activeCell="A23" sqref="A23"/>
    </sheetView>
  </sheetViews>
  <sheetFormatPr defaultRowHeight="23.25" customHeight="1" x14ac:dyDescent="0.2"/>
  <cols>
    <col min="1" max="1" width="58" style="14" customWidth="1"/>
    <col min="2" max="2" width="13.375" style="20" customWidth="1"/>
    <col min="3" max="3" width="1.375" style="20" customWidth="1"/>
    <col min="4" max="4" width="13.375" style="20" customWidth="1"/>
    <col min="5" max="5" width="1.375" style="20" customWidth="1"/>
    <col min="6" max="6" width="12.625" style="26" customWidth="1"/>
    <col min="7" max="7" width="1.375" style="20" customWidth="1"/>
    <col min="8" max="8" width="13.5" style="26" customWidth="1"/>
    <col min="9" max="9" width="1.375" style="17" customWidth="1"/>
    <col min="10" max="10" width="15.625" style="110" customWidth="1"/>
    <col min="11" max="11" width="11.625" style="17" bestFit="1" customWidth="1"/>
    <col min="12" max="12" width="9.375" style="17"/>
    <col min="13" max="13" width="11.625" style="17" bestFit="1" customWidth="1"/>
    <col min="14" max="256" width="9.375" style="17"/>
    <col min="257" max="257" width="64.625" style="17" customWidth="1"/>
    <col min="258" max="258" width="13.375" style="17" customWidth="1"/>
    <col min="259" max="259" width="1.375" style="17" customWidth="1"/>
    <col min="260" max="260" width="13.375" style="17" customWidth="1"/>
    <col min="261" max="261" width="1.375" style="17" customWidth="1"/>
    <col min="262" max="262" width="12.625" style="17" customWidth="1"/>
    <col min="263" max="263" width="1.375" style="17" customWidth="1"/>
    <col min="264" max="264" width="13.5" style="17" customWidth="1"/>
    <col min="265" max="265" width="1.375" style="17" customWidth="1"/>
    <col min="266" max="266" width="15.625" style="17" customWidth="1"/>
    <col min="267" max="267" width="11.625" style="17" bestFit="1" customWidth="1"/>
    <col min="268" max="268" width="9.375" style="17"/>
    <col min="269" max="269" width="11.625" style="17" bestFit="1" customWidth="1"/>
    <col min="270" max="512" width="9.375" style="17"/>
    <col min="513" max="513" width="64.625" style="17" customWidth="1"/>
    <col min="514" max="514" width="13.375" style="17" customWidth="1"/>
    <col min="515" max="515" width="1.375" style="17" customWidth="1"/>
    <col min="516" max="516" width="13.375" style="17" customWidth="1"/>
    <col min="517" max="517" width="1.375" style="17" customWidth="1"/>
    <col min="518" max="518" width="12.625" style="17" customWidth="1"/>
    <col min="519" max="519" width="1.375" style="17" customWidth="1"/>
    <col min="520" max="520" width="13.5" style="17" customWidth="1"/>
    <col min="521" max="521" width="1.375" style="17" customWidth="1"/>
    <col min="522" max="522" width="15.625" style="17" customWidth="1"/>
    <col min="523" max="523" width="11.625" style="17" bestFit="1" customWidth="1"/>
    <col min="524" max="524" width="9.375" style="17"/>
    <col min="525" max="525" width="11.625" style="17" bestFit="1" customWidth="1"/>
    <col min="526" max="768" width="9.375" style="17"/>
    <col min="769" max="769" width="64.625" style="17" customWidth="1"/>
    <col min="770" max="770" width="13.375" style="17" customWidth="1"/>
    <col min="771" max="771" width="1.375" style="17" customWidth="1"/>
    <col min="772" max="772" width="13.375" style="17" customWidth="1"/>
    <col min="773" max="773" width="1.375" style="17" customWidth="1"/>
    <col min="774" max="774" width="12.625" style="17" customWidth="1"/>
    <col min="775" max="775" width="1.375" style="17" customWidth="1"/>
    <col min="776" max="776" width="13.5" style="17" customWidth="1"/>
    <col min="777" max="777" width="1.375" style="17" customWidth="1"/>
    <col min="778" max="778" width="15.625" style="17" customWidth="1"/>
    <col min="779" max="779" width="11.625" style="17" bestFit="1" customWidth="1"/>
    <col min="780" max="780" width="9.375" style="17"/>
    <col min="781" max="781" width="11.625" style="17" bestFit="1" customWidth="1"/>
    <col min="782" max="1024" width="9.375" style="17"/>
    <col min="1025" max="1025" width="64.625" style="17" customWidth="1"/>
    <col min="1026" max="1026" width="13.375" style="17" customWidth="1"/>
    <col min="1027" max="1027" width="1.375" style="17" customWidth="1"/>
    <col min="1028" max="1028" width="13.375" style="17" customWidth="1"/>
    <col min="1029" max="1029" width="1.375" style="17" customWidth="1"/>
    <col min="1030" max="1030" width="12.625" style="17" customWidth="1"/>
    <col min="1031" max="1031" width="1.375" style="17" customWidth="1"/>
    <col min="1032" max="1032" width="13.5" style="17" customWidth="1"/>
    <col min="1033" max="1033" width="1.375" style="17" customWidth="1"/>
    <col min="1034" max="1034" width="15.625" style="17" customWidth="1"/>
    <col min="1035" max="1035" width="11.625" style="17" bestFit="1" customWidth="1"/>
    <col min="1036" max="1036" width="9.375" style="17"/>
    <col min="1037" max="1037" width="11.625" style="17" bestFit="1" customWidth="1"/>
    <col min="1038" max="1280" width="9.375" style="17"/>
    <col min="1281" max="1281" width="64.625" style="17" customWidth="1"/>
    <col min="1282" max="1282" width="13.375" style="17" customWidth="1"/>
    <col min="1283" max="1283" width="1.375" style="17" customWidth="1"/>
    <col min="1284" max="1284" width="13.375" style="17" customWidth="1"/>
    <col min="1285" max="1285" width="1.375" style="17" customWidth="1"/>
    <col min="1286" max="1286" width="12.625" style="17" customWidth="1"/>
    <col min="1287" max="1287" width="1.375" style="17" customWidth="1"/>
    <col min="1288" max="1288" width="13.5" style="17" customWidth="1"/>
    <col min="1289" max="1289" width="1.375" style="17" customWidth="1"/>
    <col min="1290" max="1290" width="15.625" style="17" customWidth="1"/>
    <col min="1291" max="1291" width="11.625" style="17" bestFit="1" customWidth="1"/>
    <col min="1292" max="1292" width="9.375" style="17"/>
    <col min="1293" max="1293" width="11.625" style="17" bestFit="1" customWidth="1"/>
    <col min="1294" max="1536" width="9.375" style="17"/>
    <col min="1537" max="1537" width="64.625" style="17" customWidth="1"/>
    <col min="1538" max="1538" width="13.375" style="17" customWidth="1"/>
    <col min="1539" max="1539" width="1.375" style="17" customWidth="1"/>
    <col min="1540" max="1540" width="13.375" style="17" customWidth="1"/>
    <col min="1541" max="1541" width="1.375" style="17" customWidth="1"/>
    <col min="1542" max="1542" width="12.625" style="17" customWidth="1"/>
    <col min="1543" max="1543" width="1.375" style="17" customWidth="1"/>
    <col min="1544" max="1544" width="13.5" style="17" customWidth="1"/>
    <col min="1545" max="1545" width="1.375" style="17" customWidth="1"/>
    <col min="1546" max="1546" width="15.625" style="17" customWidth="1"/>
    <col min="1547" max="1547" width="11.625" style="17" bestFit="1" customWidth="1"/>
    <col min="1548" max="1548" width="9.375" style="17"/>
    <col min="1549" max="1549" width="11.625" style="17" bestFit="1" customWidth="1"/>
    <col min="1550" max="1792" width="9.375" style="17"/>
    <col min="1793" max="1793" width="64.625" style="17" customWidth="1"/>
    <col min="1794" max="1794" width="13.375" style="17" customWidth="1"/>
    <col min="1795" max="1795" width="1.375" style="17" customWidth="1"/>
    <col min="1796" max="1796" width="13.375" style="17" customWidth="1"/>
    <col min="1797" max="1797" width="1.375" style="17" customWidth="1"/>
    <col min="1798" max="1798" width="12.625" style="17" customWidth="1"/>
    <col min="1799" max="1799" width="1.375" style="17" customWidth="1"/>
    <col min="1800" max="1800" width="13.5" style="17" customWidth="1"/>
    <col min="1801" max="1801" width="1.375" style="17" customWidth="1"/>
    <col min="1802" max="1802" width="15.625" style="17" customWidth="1"/>
    <col min="1803" max="1803" width="11.625" style="17" bestFit="1" customWidth="1"/>
    <col min="1804" max="1804" width="9.375" style="17"/>
    <col min="1805" max="1805" width="11.625" style="17" bestFit="1" customWidth="1"/>
    <col min="1806" max="2048" width="9.375" style="17"/>
    <col min="2049" max="2049" width="64.625" style="17" customWidth="1"/>
    <col min="2050" max="2050" width="13.375" style="17" customWidth="1"/>
    <col min="2051" max="2051" width="1.375" style="17" customWidth="1"/>
    <col min="2052" max="2052" width="13.375" style="17" customWidth="1"/>
    <col min="2053" max="2053" width="1.375" style="17" customWidth="1"/>
    <col min="2054" max="2054" width="12.625" style="17" customWidth="1"/>
    <col min="2055" max="2055" width="1.375" style="17" customWidth="1"/>
    <col min="2056" max="2056" width="13.5" style="17" customWidth="1"/>
    <col min="2057" max="2057" width="1.375" style="17" customWidth="1"/>
    <col min="2058" max="2058" width="15.625" style="17" customWidth="1"/>
    <col min="2059" max="2059" width="11.625" style="17" bestFit="1" customWidth="1"/>
    <col min="2060" max="2060" width="9.375" style="17"/>
    <col min="2061" max="2061" width="11.625" style="17" bestFit="1" customWidth="1"/>
    <col min="2062" max="2304" width="9.375" style="17"/>
    <col min="2305" max="2305" width="64.625" style="17" customWidth="1"/>
    <col min="2306" max="2306" width="13.375" style="17" customWidth="1"/>
    <col min="2307" max="2307" width="1.375" style="17" customWidth="1"/>
    <col min="2308" max="2308" width="13.375" style="17" customWidth="1"/>
    <col min="2309" max="2309" width="1.375" style="17" customWidth="1"/>
    <col min="2310" max="2310" width="12.625" style="17" customWidth="1"/>
    <col min="2311" max="2311" width="1.375" style="17" customWidth="1"/>
    <col min="2312" max="2312" width="13.5" style="17" customWidth="1"/>
    <col min="2313" max="2313" width="1.375" style="17" customWidth="1"/>
    <col min="2314" max="2314" width="15.625" style="17" customWidth="1"/>
    <col min="2315" max="2315" width="11.625" style="17" bestFit="1" customWidth="1"/>
    <col min="2316" max="2316" width="9.375" style="17"/>
    <col min="2317" max="2317" width="11.625" style="17" bestFit="1" customWidth="1"/>
    <col min="2318" max="2560" width="9.375" style="17"/>
    <col min="2561" max="2561" width="64.625" style="17" customWidth="1"/>
    <col min="2562" max="2562" width="13.375" style="17" customWidth="1"/>
    <col min="2563" max="2563" width="1.375" style="17" customWidth="1"/>
    <col min="2564" max="2564" width="13.375" style="17" customWidth="1"/>
    <col min="2565" max="2565" width="1.375" style="17" customWidth="1"/>
    <col min="2566" max="2566" width="12.625" style="17" customWidth="1"/>
    <col min="2567" max="2567" width="1.375" style="17" customWidth="1"/>
    <col min="2568" max="2568" width="13.5" style="17" customWidth="1"/>
    <col min="2569" max="2569" width="1.375" style="17" customWidth="1"/>
    <col min="2570" max="2570" width="15.625" style="17" customWidth="1"/>
    <col min="2571" max="2571" width="11.625" style="17" bestFit="1" customWidth="1"/>
    <col min="2572" max="2572" width="9.375" style="17"/>
    <col min="2573" max="2573" width="11.625" style="17" bestFit="1" customWidth="1"/>
    <col min="2574" max="2816" width="9.375" style="17"/>
    <col min="2817" max="2817" width="64.625" style="17" customWidth="1"/>
    <col min="2818" max="2818" width="13.375" style="17" customWidth="1"/>
    <col min="2819" max="2819" width="1.375" style="17" customWidth="1"/>
    <col min="2820" max="2820" width="13.375" style="17" customWidth="1"/>
    <col min="2821" max="2821" width="1.375" style="17" customWidth="1"/>
    <col min="2822" max="2822" width="12.625" style="17" customWidth="1"/>
    <col min="2823" max="2823" width="1.375" style="17" customWidth="1"/>
    <col min="2824" max="2824" width="13.5" style="17" customWidth="1"/>
    <col min="2825" max="2825" width="1.375" style="17" customWidth="1"/>
    <col min="2826" max="2826" width="15.625" style="17" customWidth="1"/>
    <col min="2827" max="2827" width="11.625" style="17" bestFit="1" customWidth="1"/>
    <col min="2828" max="2828" width="9.375" style="17"/>
    <col min="2829" max="2829" width="11.625" style="17" bestFit="1" customWidth="1"/>
    <col min="2830" max="3072" width="9.375" style="17"/>
    <col min="3073" max="3073" width="64.625" style="17" customWidth="1"/>
    <col min="3074" max="3074" width="13.375" style="17" customWidth="1"/>
    <col min="3075" max="3075" width="1.375" style="17" customWidth="1"/>
    <col min="3076" max="3076" width="13.375" style="17" customWidth="1"/>
    <col min="3077" max="3077" width="1.375" style="17" customWidth="1"/>
    <col min="3078" max="3078" width="12.625" style="17" customWidth="1"/>
    <col min="3079" max="3079" width="1.375" style="17" customWidth="1"/>
    <col min="3080" max="3080" width="13.5" style="17" customWidth="1"/>
    <col min="3081" max="3081" width="1.375" style="17" customWidth="1"/>
    <col min="3082" max="3082" width="15.625" style="17" customWidth="1"/>
    <col min="3083" max="3083" width="11.625" style="17" bestFit="1" customWidth="1"/>
    <col min="3084" max="3084" width="9.375" style="17"/>
    <col min="3085" max="3085" width="11.625" style="17" bestFit="1" customWidth="1"/>
    <col min="3086" max="3328" width="9.375" style="17"/>
    <col min="3329" max="3329" width="64.625" style="17" customWidth="1"/>
    <col min="3330" max="3330" width="13.375" style="17" customWidth="1"/>
    <col min="3331" max="3331" width="1.375" style="17" customWidth="1"/>
    <col min="3332" max="3332" width="13.375" style="17" customWidth="1"/>
    <col min="3333" max="3333" width="1.375" style="17" customWidth="1"/>
    <col min="3334" max="3334" width="12.625" style="17" customWidth="1"/>
    <col min="3335" max="3335" width="1.375" style="17" customWidth="1"/>
    <col min="3336" max="3336" width="13.5" style="17" customWidth="1"/>
    <col min="3337" max="3337" width="1.375" style="17" customWidth="1"/>
    <col min="3338" max="3338" width="15.625" style="17" customWidth="1"/>
    <col min="3339" max="3339" width="11.625" style="17" bestFit="1" customWidth="1"/>
    <col min="3340" max="3340" width="9.375" style="17"/>
    <col min="3341" max="3341" width="11.625" style="17" bestFit="1" customWidth="1"/>
    <col min="3342" max="3584" width="9.375" style="17"/>
    <col min="3585" max="3585" width="64.625" style="17" customWidth="1"/>
    <col min="3586" max="3586" width="13.375" style="17" customWidth="1"/>
    <col min="3587" max="3587" width="1.375" style="17" customWidth="1"/>
    <col min="3588" max="3588" width="13.375" style="17" customWidth="1"/>
    <col min="3589" max="3589" width="1.375" style="17" customWidth="1"/>
    <col min="3590" max="3590" width="12.625" style="17" customWidth="1"/>
    <col min="3591" max="3591" width="1.375" style="17" customWidth="1"/>
    <col min="3592" max="3592" width="13.5" style="17" customWidth="1"/>
    <col min="3593" max="3593" width="1.375" style="17" customWidth="1"/>
    <col min="3594" max="3594" width="15.625" style="17" customWidth="1"/>
    <col min="3595" max="3595" width="11.625" style="17" bestFit="1" customWidth="1"/>
    <col min="3596" max="3596" width="9.375" style="17"/>
    <col min="3597" max="3597" width="11.625" style="17" bestFit="1" customWidth="1"/>
    <col min="3598" max="3840" width="9.375" style="17"/>
    <col min="3841" max="3841" width="64.625" style="17" customWidth="1"/>
    <col min="3842" max="3842" width="13.375" style="17" customWidth="1"/>
    <col min="3843" max="3843" width="1.375" style="17" customWidth="1"/>
    <col min="3844" max="3844" width="13.375" style="17" customWidth="1"/>
    <col min="3845" max="3845" width="1.375" style="17" customWidth="1"/>
    <col min="3846" max="3846" width="12.625" style="17" customWidth="1"/>
    <col min="3847" max="3847" width="1.375" style="17" customWidth="1"/>
    <col min="3848" max="3848" width="13.5" style="17" customWidth="1"/>
    <col min="3849" max="3849" width="1.375" style="17" customWidth="1"/>
    <col min="3850" max="3850" width="15.625" style="17" customWidth="1"/>
    <col min="3851" max="3851" width="11.625" style="17" bestFit="1" customWidth="1"/>
    <col min="3852" max="3852" width="9.375" style="17"/>
    <col min="3853" max="3853" width="11.625" style="17" bestFit="1" customWidth="1"/>
    <col min="3854" max="4096" width="9.375" style="17"/>
    <col min="4097" max="4097" width="64.625" style="17" customWidth="1"/>
    <col min="4098" max="4098" width="13.375" style="17" customWidth="1"/>
    <col min="4099" max="4099" width="1.375" style="17" customWidth="1"/>
    <col min="4100" max="4100" width="13.375" style="17" customWidth="1"/>
    <col min="4101" max="4101" width="1.375" style="17" customWidth="1"/>
    <col min="4102" max="4102" width="12.625" style="17" customWidth="1"/>
    <col min="4103" max="4103" width="1.375" style="17" customWidth="1"/>
    <col min="4104" max="4104" width="13.5" style="17" customWidth="1"/>
    <col min="4105" max="4105" width="1.375" style="17" customWidth="1"/>
    <col min="4106" max="4106" width="15.625" style="17" customWidth="1"/>
    <col min="4107" max="4107" width="11.625" style="17" bestFit="1" customWidth="1"/>
    <col min="4108" max="4108" width="9.375" style="17"/>
    <col min="4109" max="4109" width="11.625" style="17" bestFit="1" customWidth="1"/>
    <col min="4110" max="4352" width="9.375" style="17"/>
    <col min="4353" max="4353" width="64.625" style="17" customWidth="1"/>
    <col min="4354" max="4354" width="13.375" style="17" customWidth="1"/>
    <col min="4355" max="4355" width="1.375" style="17" customWidth="1"/>
    <col min="4356" max="4356" width="13.375" style="17" customWidth="1"/>
    <col min="4357" max="4357" width="1.375" style="17" customWidth="1"/>
    <col min="4358" max="4358" width="12.625" style="17" customWidth="1"/>
    <col min="4359" max="4359" width="1.375" style="17" customWidth="1"/>
    <col min="4360" max="4360" width="13.5" style="17" customWidth="1"/>
    <col min="4361" max="4361" width="1.375" style="17" customWidth="1"/>
    <col min="4362" max="4362" width="15.625" style="17" customWidth="1"/>
    <col min="4363" max="4363" width="11.625" style="17" bestFit="1" customWidth="1"/>
    <col min="4364" max="4364" width="9.375" style="17"/>
    <col min="4365" max="4365" width="11.625" style="17" bestFit="1" customWidth="1"/>
    <col min="4366" max="4608" width="9.375" style="17"/>
    <col min="4609" max="4609" width="64.625" style="17" customWidth="1"/>
    <col min="4610" max="4610" width="13.375" style="17" customWidth="1"/>
    <col min="4611" max="4611" width="1.375" style="17" customWidth="1"/>
    <col min="4612" max="4612" width="13.375" style="17" customWidth="1"/>
    <col min="4613" max="4613" width="1.375" style="17" customWidth="1"/>
    <col min="4614" max="4614" width="12.625" style="17" customWidth="1"/>
    <col min="4615" max="4615" width="1.375" style="17" customWidth="1"/>
    <col min="4616" max="4616" width="13.5" style="17" customWidth="1"/>
    <col min="4617" max="4617" width="1.375" style="17" customWidth="1"/>
    <col min="4618" max="4618" width="15.625" style="17" customWidth="1"/>
    <col min="4619" max="4619" width="11.625" style="17" bestFit="1" customWidth="1"/>
    <col min="4620" max="4620" width="9.375" style="17"/>
    <col min="4621" max="4621" width="11.625" style="17" bestFit="1" customWidth="1"/>
    <col min="4622" max="4864" width="9.375" style="17"/>
    <col min="4865" max="4865" width="64.625" style="17" customWidth="1"/>
    <col min="4866" max="4866" width="13.375" style="17" customWidth="1"/>
    <col min="4867" max="4867" width="1.375" style="17" customWidth="1"/>
    <col min="4868" max="4868" width="13.375" style="17" customWidth="1"/>
    <col min="4869" max="4869" width="1.375" style="17" customWidth="1"/>
    <col min="4870" max="4870" width="12.625" style="17" customWidth="1"/>
    <col min="4871" max="4871" width="1.375" style="17" customWidth="1"/>
    <col min="4872" max="4872" width="13.5" style="17" customWidth="1"/>
    <col min="4873" max="4873" width="1.375" style="17" customWidth="1"/>
    <col min="4874" max="4874" width="15.625" style="17" customWidth="1"/>
    <col min="4875" max="4875" width="11.625" style="17" bestFit="1" customWidth="1"/>
    <col min="4876" max="4876" width="9.375" style="17"/>
    <col min="4877" max="4877" width="11.625" style="17" bestFit="1" customWidth="1"/>
    <col min="4878" max="5120" width="9.375" style="17"/>
    <col min="5121" max="5121" width="64.625" style="17" customWidth="1"/>
    <col min="5122" max="5122" width="13.375" style="17" customWidth="1"/>
    <col min="5123" max="5123" width="1.375" style="17" customWidth="1"/>
    <col min="5124" max="5124" width="13.375" style="17" customWidth="1"/>
    <col min="5125" max="5125" width="1.375" style="17" customWidth="1"/>
    <col min="5126" max="5126" width="12.625" style="17" customWidth="1"/>
    <col min="5127" max="5127" width="1.375" style="17" customWidth="1"/>
    <col min="5128" max="5128" width="13.5" style="17" customWidth="1"/>
    <col min="5129" max="5129" width="1.375" style="17" customWidth="1"/>
    <col min="5130" max="5130" width="15.625" style="17" customWidth="1"/>
    <col min="5131" max="5131" width="11.625" style="17" bestFit="1" customWidth="1"/>
    <col min="5132" max="5132" width="9.375" style="17"/>
    <col min="5133" max="5133" width="11.625" style="17" bestFit="1" customWidth="1"/>
    <col min="5134" max="5376" width="9.375" style="17"/>
    <col min="5377" max="5377" width="64.625" style="17" customWidth="1"/>
    <col min="5378" max="5378" width="13.375" style="17" customWidth="1"/>
    <col min="5379" max="5379" width="1.375" style="17" customWidth="1"/>
    <col min="5380" max="5380" width="13.375" style="17" customWidth="1"/>
    <col min="5381" max="5381" width="1.375" style="17" customWidth="1"/>
    <col min="5382" max="5382" width="12.625" style="17" customWidth="1"/>
    <col min="5383" max="5383" width="1.375" style="17" customWidth="1"/>
    <col min="5384" max="5384" width="13.5" style="17" customWidth="1"/>
    <col min="5385" max="5385" width="1.375" style="17" customWidth="1"/>
    <col min="5386" max="5386" width="15.625" style="17" customWidth="1"/>
    <col min="5387" max="5387" width="11.625" style="17" bestFit="1" customWidth="1"/>
    <col min="5388" max="5388" width="9.375" style="17"/>
    <col min="5389" max="5389" width="11.625" style="17" bestFit="1" customWidth="1"/>
    <col min="5390" max="5632" width="9.375" style="17"/>
    <col min="5633" max="5633" width="64.625" style="17" customWidth="1"/>
    <col min="5634" max="5634" width="13.375" style="17" customWidth="1"/>
    <col min="5635" max="5635" width="1.375" style="17" customWidth="1"/>
    <col min="5636" max="5636" width="13.375" style="17" customWidth="1"/>
    <col min="5637" max="5637" width="1.375" style="17" customWidth="1"/>
    <col min="5638" max="5638" width="12.625" style="17" customWidth="1"/>
    <col min="5639" max="5639" width="1.375" style="17" customWidth="1"/>
    <col min="5640" max="5640" width="13.5" style="17" customWidth="1"/>
    <col min="5641" max="5641" width="1.375" style="17" customWidth="1"/>
    <col min="5642" max="5642" width="15.625" style="17" customWidth="1"/>
    <col min="5643" max="5643" width="11.625" style="17" bestFit="1" customWidth="1"/>
    <col min="5644" max="5644" width="9.375" style="17"/>
    <col min="5645" max="5645" width="11.625" style="17" bestFit="1" customWidth="1"/>
    <col min="5646" max="5888" width="9.375" style="17"/>
    <col min="5889" max="5889" width="64.625" style="17" customWidth="1"/>
    <col min="5890" max="5890" width="13.375" style="17" customWidth="1"/>
    <col min="5891" max="5891" width="1.375" style="17" customWidth="1"/>
    <col min="5892" max="5892" width="13.375" style="17" customWidth="1"/>
    <col min="5893" max="5893" width="1.375" style="17" customWidth="1"/>
    <col min="5894" max="5894" width="12.625" style="17" customWidth="1"/>
    <col min="5895" max="5895" width="1.375" style="17" customWidth="1"/>
    <col min="5896" max="5896" width="13.5" style="17" customWidth="1"/>
    <col min="5897" max="5897" width="1.375" style="17" customWidth="1"/>
    <col min="5898" max="5898" width="15.625" style="17" customWidth="1"/>
    <col min="5899" max="5899" width="11.625" style="17" bestFit="1" customWidth="1"/>
    <col min="5900" max="5900" width="9.375" style="17"/>
    <col min="5901" max="5901" width="11.625" style="17" bestFit="1" customWidth="1"/>
    <col min="5902" max="6144" width="9.375" style="17"/>
    <col min="6145" max="6145" width="64.625" style="17" customWidth="1"/>
    <col min="6146" max="6146" width="13.375" style="17" customWidth="1"/>
    <col min="6147" max="6147" width="1.375" style="17" customWidth="1"/>
    <col min="6148" max="6148" width="13.375" style="17" customWidth="1"/>
    <col min="6149" max="6149" width="1.375" style="17" customWidth="1"/>
    <col min="6150" max="6150" width="12.625" style="17" customWidth="1"/>
    <col min="6151" max="6151" width="1.375" style="17" customWidth="1"/>
    <col min="6152" max="6152" width="13.5" style="17" customWidth="1"/>
    <col min="6153" max="6153" width="1.375" style="17" customWidth="1"/>
    <col min="6154" max="6154" width="15.625" style="17" customWidth="1"/>
    <col min="6155" max="6155" width="11.625" style="17" bestFit="1" customWidth="1"/>
    <col min="6156" max="6156" width="9.375" style="17"/>
    <col min="6157" max="6157" width="11.625" style="17" bestFit="1" customWidth="1"/>
    <col min="6158" max="6400" width="9.375" style="17"/>
    <col min="6401" max="6401" width="64.625" style="17" customWidth="1"/>
    <col min="6402" max="6402" width="13.375" style="17" customWidth="1"/>
    <col min="6403" max="6403" width="1.375" style="17" customWidth="1"/>
    <col min="6404" max="6404" width="13.375" style="17" customWidth="1"/>
    <col min="6405" max="6405" width="1.375" style="17" customWidth="1"/>
    <col min="6406" max="6406" width="12.625" style="17" customWidth="1"/>
    <col min="6407" max="6407" width="1.375" style="17" customWidth="1"/>
    <col min="6408" max="6408" width="13.5" style="17" customWidth="1"/>
    <col min="6409" max="6409" width="1.375" style="17" customWidth="1"/>
    <col min="6410" max="6410" width="15.625" style="17" customWidth="1"/>
    <col min="6411" max="6411" width="11.625" style="17" bestFit="1" customWidth="1"/>
    <col min="6412" max="6412" width="9.375" style="17"/>
    <col min="6413" max="6413" width="11.625" style="17" bestFit="1" customWidth="1"/>
    <col min="6414" max="6656" width="9.375" style="17"/>
    <col min="6657" max="6657" width="64.625" style="17" customWidth="1"/>
    <col min="6658" max="6658" width="13.375" style="17" customWidth="1"/>
    <col min="6659" max="6659" width="1.375" style="17" customWidth="1"/>
    <col min="6660" max="6660" width="13.375" style="17" customWidth="1"/>
    <col min="6661" max="6661" width="1.375" style="17" customWidth="1"/>
    <col min="6662" max="6662" width="12.625" style="17" customWidth="1"/>
    <col min="6663" max="6663" width="1.375" style="17" customWidth="1"/>
    <col min="6664" max="6664" width="13.5" style="17" customWidth="1"/>
    <col min="6665" max="6665" width="1.375" style="17" customWidth="1"/>
    <col min="6666" max="6666" width="15.625" style="17" customWidth="1"/>
    <col min="6667" max="6667" width="11.625" style="17" bestFit="1" customWidth="1"/>
    <col min="6668" max="6668" width="9.375" style="17"/>
    <col min="6669" max="6669" width="11.625" style="17" bestFit="1" customWidth="1"/>
    <col min="6670" max="6912" width="9.375" style="17"/>
    <col min="6913" max="6913" width="64.625" style="17" customWidth="1"/>
    <col min="6914" max="6914" width="13.375" style="17" customWidth="1"/>
    <col min="6915" max="6915" width="1.375" style="17" customWidth="1"/>
    <col min="6916" max="6916" width="13.375" style="17" customWidth="1"/>
    <col min="6917" max="6917" width="1.375" style="17" customWidth="1"/>
    <col min="6918" max="6918" width="12.625" style="17" customWidth="1"/>
    <col min="6919" max="6919" width="1.375" style="17" customWidth="1"/>
    <col min="6920" max="6920" width="13.5" style="17" customWidth="1"/>
    <col min="6921" max="6921" width="1.375" style="17" customWidth="1"/>
    <col min="6922" max="6922" width="15.625" style="17" customWidth="1"/>
    <col min="6923" max="6923" width="11.625" style="17" bestFit="1" customWidth="1"/>
    <col min="6924" max="6924" width="9.375" style="17"/>
    <col min="6925" max="6925" width="11.625" style="17" bestFit="1" customWidth="1"/>
    <col min="6926" max="7168" width="9.375" style="17"/>
    <col min="7169" max="7169" width="64.625" style="17" customWidth="1"/>
    <col min="7170" max="7170" width="13.375" style="17" customWidth="1"/>
    <col min="7171" max="7171" width="1.375" style="17" customWidth="1"/>
    <col min="7172" max="7172" width="13.375" style="17" customWidth="1"/>
    <col min="7173" max="7173" width="1.375" style="17" customWidth="1"/>
    <col min="7174" max="7174" width="12.625" style="17" customWidth="1"/>
    <col min="7175" max="7175" width="1.375" style="17" customWidth="1"/>
    <col min="7176" max="7176" width="13.5" style="17" customWidth="1"/>
    <col min="7177" max="7177" width="1.375" style="17" customWidth="1"/>
    <col min="7178" max="7178" width="15.625" style="17" customWidth="1"/>
    <col min="7179" max="7179" width="11.625" style="17" bestFit="1" customWidth="1"/>
    <col min="7180" max="7180" width="9.375" style="17"/>
    <col min="7181" max="7181" width="11.625" style="17" bestFit="1" customWidth="1"/>
    <col min="7182" max="7424" width="9.375" style="17"/>
    <col min="7425" max="7425" width="64.625" style="17" customWidth="1"/>
    <col min="7426" max="7426" width="13.375" style="17" customWidth="1"/>
    <col min="7427" max="7427" width="1.375" style="17" customWidth="1"/>
    <col min="7428" max="7428" width="13.375" style="17" customWidth="1"/>
    <col min="7429" max="7429" width="1.375" style="17" customWidth="1"/>
    <col min="7430" max="7430" width="12.625" style="17" customWidth="1"/>
    <col min="7431" max="7431" width="1.375" style="17" customWidth="1"/>
    <col min="7432" max="7432" width="13.5" style="17" customWidth="1"/>
    <col min="7433" max="7433" width="1.375" style="17" customWidth="1"/>
    <col min="7434" max="7434" width="15.625" style="17" customWidth="1"/>
    <col min="7435" max="7435" width="11.625" style="17" bestFit="1" customWidth="1"/>
    <col min="7436" max="7436" width="9.375" style="17"/>
    <col min="7437" max="7437" width="11.625" style="17" bestFit="1" customWidth="1"/>
    <col min="7438" max="7680" width="9.375" style="17"/>
    <col min="7681" max="7681" width="64.625" style="17" customWidth="1"/>
    <col min="7682" max="7682" width="13.375" style="17" customWidth="1"/>
    <col min="7683" max="7683" width="1.375" style="17" customWidth="1"/>
    <col min="7684" max="7684" width="13.375" style="17" customWidth="1"/>
    <col min="7685" max="7685" width="1.375" style="17" customWidth="1"/>
    <col min="7686" max="7686" width="12.625" style="17" customWidth="1"/>
    <col min="7687" max="7687" width="1.375" style="17" customWidth="1"/>
    <col min="7688" max="7688" width="13.5" style="17" customWidth="1"/>
    <col min="7689" max="7689" width="1.375" style="17" customWidth="1"/>
    <col min="7690" max="7690" width="15.625" style="17" customWidth="1"/>
    <col min="7691" max="7691" width="11.625" style="17" bestFit="1" customWidth="1"/>
    <col min="7692" max="7692" width="9.375" style="17"/>
    <col min="7693" max="7693" width="11.625" style="17" bestFit="1" customWidth="1"/>
    <col min="7694" max="7936" width="9.375" style="17"/>
    <col min="7937" max="7937" width="64.625" style="17" customWidth="1"/>
    <col min="7938" max="7938" width="13.375" style="17" customWidth="1"/>
    <col min="7939" max="7939" width="1.375" style="17" customWidth="1"/>
    <col min="7940" max="7940" width="13.375" style="17" customWidth="1"/>
    <col min="7941" max="7941" width="1.375" style="17" customWidth="1"/>
    <col min="7942" max="7942" width="12.625" style="17" customWidth="1"/>
    <col min="7943" max="7943" width="1.375" style="17" customWidth="1"/>
    <col min="7944" max="7944" width="13.5" style="17" customWidth="1"/>
    <col min="7945" max="7945" width="1.375" style="17" customWidth="1"/>
    <col min="7946" max="7946" width="15.625" style="17" customWidth="1"/>
    <col min="7947" max="7947" width="11.625" style="17" bestFit="1" customWidth="1"/>
    <col min="7948" max="7948" width="9.375" style="17"/>
    <col min="7949" max="7949" width="11.625" style="17" bestFit="1" customWidth="1"/>
    <col min="7950" max="8192" width="9.375" style="17"/>
    <col min="8193" max="8193" width="64.625" style="17" customWidth="1"/>
    <col min="8194" max="8194" width="13.375" style="17" customWidth="1"/>
    <col min="8195" max="8195" width="1.375" style="17" customWidth="1"/>
    <col min="8196" max="8196" width="13.375" style="17" customWidth="1"/>
    <col min="8197" max="8197" width="1.375" style="17" customWidth="1"/>
    <col min="8198" max="8198" width="12.625" style="17" customWidth="1"/>
    <col min="8199" max="8199" width="1.375" style="17" customWidth="1"/>
    <col min="8200" max="8200" width="13.5" style="17" customWidth="1"/>
    <col min="8201" max="8201" width="1.375" style="17" customWidth="1"/>
    <col min="8202" max="8202" width="15.625" style="17" customWidth="1"/>
    <col min="8203" max="8203" width="11.625" style="17" bestFit="1" customWidth="1"/>
    <col min="8204" max="8204" width="9.375" style="17"/>
    <col min="8205" max="8205" width="11.625" style="17" bestFit="1" customWidth="1"/>
    <col min="8206" max="8448" width="9.375" style="17"/>
    <col min="8449" max="8449" width="64.625" style="17" customWidth="1"/>
    <col min="8450" max="8450" width="13.375" style="17" customWidth="1"/>
    <col min="8451" max="8451" width="1.375" style="17" customWidth="1"/>
    <col min="8452" max="8452" width="13.375" style="17" customWidth="1"/>
    <col min="8453" max="8453" width="1.375" style="17" customWidth="1"/>
    <col min="8454" max="8454" width="12.625" style="17" customWidth="1"/>
    <col min="8455" max="8455" width="1.375" style="17" customWidth="1"/>
    <col min="8456" max="8456" width="13.5" style="17" customWidth="1"/>
    <col min="8457" max="8457" width="1.375" style="17" customWidth="1"/>
    <col min="8458" max="8458" width="15.625" style="17" customWidth="1"/>
    <col min="8459" max="8459" width="11.625" style="17" bestFit="1" customWidth="1"/>
    <col min="8460" max="8460" width="9.375" style="17"/>
    <col min="8461" max="8461" width="11.625" style="17" bestFit="1" customWidth="1"/>
    <col min="8462" max="8704" width="9.375" style="17"/>
    <col min="8705" max="8705" width="64.625" style="17" customWidth="1"/>
    <col min="8706" max="8706" width="13.375" style="17" customWidth="1"/>
    <col min="8707" max="8707" width="1.375" style="17" customWidth="1"/>
    <col min="8708" max="8708" width="13.375" style="17" customWidth="1"/>
    <col min="8709" max="8709" width="1.375" style="17" customWidth="1"/>
    <col min="8710" max="8710" width="12.625" style="17" customWidth="1"/>
    <col min="8711" max="8711" width="1.375" style="17" customWidth="1"/>
    <col min="8712" max="8712" width="13.5" style="17" customWidth="1"/>
    <col min="8713" max="8713" width="1.375" style="17" customWidth="1"/>
    <col min="8714" max="8714" width="15.625" style="17" customWidth="1"/>
    <col min="8715" max="8715" width="11.625" style="17" bestFit="1" customWidth="1"/>
    <col min="8716" max="8716" width="9.375" style="17"/>
    <col min="8717" max="8717" width="11.625" style="17" bestFit="1" customWidth="1"/>
    <col min="8718" max="8960" width="9.375" style="17"/>
    <col min="8961" max="8961" width="64.625" style="17" customWidth="1"/>
    <col min="8962" max="8962" width="13.375" style="17" customWidth="1"/>
    <col min="8963" max="8963" width="1.375" style="17" customWidth="1"/>
    <col min="8964" max="8964" width="13.375" style="17" customWidth="1"/>
    <col min="8965" max="8965" width="1.375" style="17" customWidth="1"/>
    <col min="8966" max="8966" width="12.625" style="17" customWidth="1"/>
    <col min="8967" max="8967" width="1.375" style="17" customWidth="1"/>
    <col min="8968" max="8968" width="13.5" style="17" customWidth="1"/>
    <col min="8969" max="8969" width="1.375" style="17" customWidth="1"/>
    <col min="8970" max="8970" width="15.625" style="17" customWidth="1"/>
    <col min="8971" max="8971" width="11.625" style="17" bestFit="1" customWidth="1"/>
    <col min="8972" max="8972" width="9.375" style="17"/>
    <col min="8973" max="8973" width="11.625" style="17" bestFit="1" customWidth="1"/>
    <col min="8974" max="9216" width="9.375" style="17"/>
    <col min="9217" max="9217" width="64.625" style="17" customWidth="1"/>
    <col min="9218" max="9218" width="13.375" style="17" customWidth="1"/>
    <col min="9219" max="9219" width="1.375" style="17" customWidth="1"/>
    <col min="9220" max="9220" width="13.375" style="17" customWidth="1"/>
    <col min="9221" max="9221" width="1.375" style="17" customWidth="1"/>
    <col min="9222" max="9222" width="12.625" style="17" customWidth="1"/>
    <col min="9223" max="9223" width="1.375" style="17" customWidth="1"/>
    <col min="9224" max="9224" width="13.5" style="17" customWidth="1"/>
    <col min="9225" max="9225" width="1.375" style="17" customWidth="1"/>
    <col min="9226" max="9226" width="15.625" style="17" customWidth="1"/>
    <col min="9227" max="9227" width="11.625" style="17" bestFit="1" customWidth="1"/>
    <col min="9228" max="9228" width="9.375" style="17"/>
    <col min="9229" max="9229" width="11.625" style="17" bestFit="1" customWidth="1"/>
    <col min="9230" max="9472" width="9.375" style="17"/>
    <col min="9473" max="9473" width="64.625" style="17" customWidth="1"/>
    <col min="9474" max="9474" width="13.375" style="17" customWidth="1"/>
    <col min="9475" max="9475" width="1.375" style="17" customWidth="1"/>
    <col min="9476" max="9476" width="13.375" style="17" customWidth="1"/>
    <col min="9477" max="9477" width="1.375" style="17" customWidth="1"/>
    <col min="9478" max="9478" width="12.625" style="17" customWidth="1"/>
    <col min="9479" max="9479" width="1.375" style="17" customWidth="1"/>
    <col min="9480" max="9480" width="13.5" style="17" customWidth="1"/>
    <col min="9481" max="9481" width="1.375" style="17" customWidth="1"/>
    <col min="9482" max="9482" width="15.625" style="17" customWidth="1"/>
    <col min="9483" max="9483" width="11.625" style="17" bestFit="1" customWidth="1"/>
    <col min="9484" max="9484" width="9.375" style="17"/>
    <col min="9485" max="9485" width="11.625" style="17" bestFit="1" customWidth="1"/>
    <col min="9486" max="9728" width="9.375" style="17"/>
    <col min="9729" max="9729" width="64.625" style="17" customWidth="1"/>
    <col min="9730" max="9730" width="13.375" style="17" customWidth="1"/>
    <col min="9731" max="9731" width="1.375" style="17" customWidth="1"/>
    <col min="9732" max="9732" width="13.375" style="17" customWidth="1"/>
    <col min="9733" max="9733" width="1.375" style="17" customWidth="1"/>
    <col min="9734" max="9734" width="12.625" style="17" customWidth="1"/>
    <col min="9735" max="9735" width="1.375" style="17" customWidth="1"/>
    <col min="9736" max="9736" width="13.5" style="17" customWidth="1"/>
    <col min="9737" max="9737" width="1.375" style="17" customWidth="1"/>
    <col min="9738" max="9738" width="15.625" style="17" customWidth="1"/>
    <col min="9739" max="9739" width="11.625" style="17" bestFit="1" customWidth="1"/>
    <col min="9740" max="9740" width="9.375" style="17"/>
    <col min="9741" max="9741" width="11.625" style="17" bestFit="1" customWidth="1"/>
    <col min="9742" max="9984" width="9.375" style="17"/>
    <col min="9985" max="9985" width="64.625" style="17" customWidth="1"/>
    <col min="9986" max="9986" width="13.375" style="17" customWidth="1"/>
    <col min="9987" max="9987" width="1.375" style="17" customWidth="1"/>
    <col min="9988" max="9988" width="13.375" style="17" customWidth="1"/>
    <col min="9989" max="9989" width="1.375" style="17" customWidth="1"/>
    <col min="9990" max="9990" width="12.625" style="17" customWidth="1"/>
    <col min="9991" max="9991" width="1.375" style="17" customWidth="1"/>
    <col min="9992" max="9992" width="13.5" style="17" customWidth="1"/>
    <col min="9993" max="9993" width="1.375" style="17" customWidth="1"/>
    <col min="9994" max="9994" width="15.625" style="17" customWidth="1"/>
    <col min="9995" max="9995" width="11.625" style="17" bestFit="1" customWidth="1"/>
    <col min="9996" max="9996" width="9.375" style="17"/>
    <col min="9997" max="9997" width="11.625" style="17" bestFit="1" customWidth="1"/>
    <col min="9998" max="10240" width="9.375" style="17"/>
    <col min="10241" max="10241" width="64.625" style="17" customWidth="1"/>
    <col min="10242" max="10242" width="13.375" style="17" customWidth="1"/>
    <col min="10243" max="10243" width="1.375" style="17" customWidth="1"/>
    <col min="10244" max="10244" width="13.375" style="17" customWidth="1"/>
    <col min="10245" max="10245" width="1.375" style="17" customWidth="1"/>
    <col min="10246" max="10246" width="12.625" style="17" customWidth="1"/>
    <col min="10247" max="10247" width="1.375" style="17" customWidth="1"/>
    <col min="10248" max="10248" width="13.5" style="17" customWidth="1"/>
    <col min="10249" max="10249" width="1.375" style="17" customWidth="1"/>
    <col min="10250" max="10250" width="15.625" style="17" customWidth="1"/>
    <col min="10251" max="10251" width="11.625" style="17" bestFit="1" customWidth="1"/>
    <col min="10252" max="10252" width="9.375" style="17"/>
    <col min="10253" max="10253" width="11.625" style="17" bestFit="1" customWidth="1"/>
    <col min="10254" max="10496" width="9.375" style="17"/>
    <col min="10497" max="10497" width="64.625" style="17" customWidth="1"/>
    <col min="10498" max="10498" width="13.375" style="17" customWidth="1"/>
    <col min="10499" max="10499" width="1.375" style="17" customWidth="1"/>
    <col min="10500" max="10500" width="13.375" style="17" customWidth="1"/>
    <col min="10501" max="10501" width="1.375" style="17" customWidth="1"/>
    <col min="10502" max="10502" width="12.625" style="17" customWidth="1"/>
    <col min="10503" max="10503" width="1.375" style="17" customWidth="1"/>
    <col min="10504" max="10504" width="13.5" style="17" customWidth="1"/>
    <col min="10505" max="10505" width="1.375" style="17" customWidth="1"/>
    <col min="10506" max="10506" width="15.625" style="17" customWidth="1"/>
    <col min="10507" max="10507" width="11.625" style="17" bestFit="1" customWidth="1"/>
    <col min="10508" max="10508" width="9.375" style="17"/>
    <col min="10509" max="10509" width="11.625" style="17" bestFit="1" customWidth="1"/>
    <col min="10510" max="10752" width="9.375" style="17"/>
    <col min="10753" max="10753" width="64.625" style="17" customWidth="1"/>
    <col min="10754" max="10754" width="13.375" style="17" customWidth="1"/>
    <col min="10755" max="10755" width="1.375" style="17" customWidth="1"/>
    <col min="10756" max="10756" width="13.375" style="17" customWidth="1"/>
    <col min="10757" max="10757" width="1.375" style="17" customWidth="1"/>
    <col min="10758" max="10758" width="12.625" style="17" customWidth="1"/>
    <col min="10759" max="10759" width="1.375" style="17" customWidth="1"/>
    <col min="10760" max="10760" width="13.5" style="17" customWidth="1"/>
    <col min="10761" max="10761" width="1.375" style="17" customWidth="1"/>
    <col min="10762" max="10762" width="15.625" style="17" customWidth="1"/>
    <col min="10763" max="10763" width="11.625" style="17" bestFit="1" customWidth="1"/>
    <col min="10764" max="10764" width="9.375" style="17"/>
    <col min="10765" max="10765" width="11.625" style="17" bestFit="1" customWidth="1"/>
    <col min="10766" max="11008" width="9.375" style="17"/>
    <col min="11009" max="11009" width="64.625" style="17" customWidth="1"/>
    <col min="11010" max="11010" width="13.375" style="17" customWidth="1"/>
    <col min="11011" max="11011" width="1.375" style="17" customWidth="1"/>
    <col min="11012" max="11012" width="13.375" style="17" customWidth="1"/>
    <col min="11013" max="11013" width="1.375" style="17" customWidth="1"/>
    <col min="11014" max="11014" width="12.625" style="17" customWidth="1"/>
    <col min="11015" max="11015" width="1.375" style="17" customWidth="1"/>
    <col min="11016" max="11016" width="13.5" style="17" customWidth="1"/>
    <col min="11017" max="11017" width="1.375" style="17" customWidth="1"/>
    <col min="11018" max="11018" width="15.625" style="17" customWidth="1"/>
    <col min="11019" max="11019" width="11.625" style="17" bestFit="1" customWidth="1"/>
    <col min="11020" max="11020" width="9.375" style="17"/>
    <col min="11021" max="11021" width="11.625" style="17" bestFit="1" customWidth="1"/>
    <col min="11022" max="11264" width="9.375" style="17"/>
    <col min="11265" max="11265" width="64.625" style="17" customWidth="1"/>
    <col min="11266" max="11266" width="13.375" style="17" customWidth="1"/>
    <col min="11267" max="11267" width="1.375" style="17" customWidth="1"/>
    <col min="11268" max="11268" width="13.375" style="17" customWidth="1"/>
    <col min="11269" max="11269" width="1.375" style="17" customWidth="1"/>
    <col min="11270" max="11270" width="12.625" style="17" customWidth="1"/>
    <col min="11271" max="11271" width="1.375" style="17" customWidth="1"/>
    <col min="11272" max="11272" width="13.5" style="17" customWidth="1"/>
    <col min="11273" max="11273" width="1.375" style="17" customWidth="1"/>
    <col min="11274" max="11274" width="15.625" style="17" customWidth="1"/>
    <col min="11275" max="11275" width="11.625" style="17" bestFit="1" customWidth="1"/>
    <col min="11276" max="11276" width="9.375" style="17"/>
    <col min="11277" max="11277" width="11.625" style="17" bestFit="1" customWidth="1"/>
    <col min="11278" max="11520" width="9.375" style="17"/>
    <col min="11521" max="11521" width="64.625" style="17" customWidth="1"/>
    <col min="11522" max="11522" width="13.375" style="17" customWidth="1"/>
    <col min="11523" max="11523" width="1.375" style="17" customWidth="1"/>
    <col min="11524" max="11524" width="13.375" style="17" customWidth="1"/>
    <col min="11525" max="11525" width="1.375" style="17" customWidth="1"/>
    <col min="11526" max="11526" width="12.625" style="17" customWidth="1"/>
    <col min="11527" max="11527" width="1.375" style="17" customWidth="1"/>
    <col min="11528" max="11528" width="13.5" style="17" customWidth="1"/>
    <col min="11529" max="11529" width="1.375" style="17" customWidth="1"/>
    <col min="11530" max="11530" width="15.625" style="17" customWidth="1"/>
    <col min="11531" max="11531" width="11.625" style="17" bestFit="1" customWidth="1"/>
    <col min="11532" max="11532" width="9.375" style="17"/>
    <col min="11533" max="11533" width="11.625" style="17" bestFit="1" customWidth="1"/>
    <col min="11534" max="11776" width="9.375" style="17"/>
    <col min="11777" max="11777" width="64.625" style="17" customWidth="1"/>
    <col min="11778" max="11778" width="13.375" style="17" customWidth="1"/>
    <col min="11779" max="11779" width="1.375" style="17" customWidth="1"/>
    <col min="11780" max="11780" width="13.375" style="17" customWidth="1"/>
    <col min="11781" max="11781" width="1.375" style="17" customWidth="1"/>
    <col min="11782" max="11782" width="12.625" style="17" customWidth="1"/>
    <col min="11783" max="11783" width="1.375" style="17" customWidth="1"/>
    <col min="11784" max="11784" width="13.5" style="17" customWidth="1"/>
    <col min="11785" max="11785" width="1.375" style="17" customWidth="1"/>
    <col min="11786" max="11786" width="15.625" style="17" customWidth="1"/>
    <col min="11787" max="11787" width="11.625" style="17" bestFit="1" customWidth="1"/>
    <col min="11788" max="11788" width="9.375" style="17"/>
    <col min="11789" max="11789" width="11.625" style="17" bestFit="1" customWidth="1"/>
    <col min="11790" max="12032" width="9.375" style="17"/>
    <col min="12033" max="12033" width="64.625" style="17" customWidth="1"/>
    <col min="12034" max="12034" width="13.375" style="17" customWidth="1"/>
    <col min="12035" max="12035" width="1.375" style="17" customWidth="1"/>
    <col min="12036" max="12036" width="13.375" style="17" customWidth="1"/>
    <col min="12037" max="12037" width="1.375" style="17" customWidth="1"/>
    <col min="12038" max="12038" width="12.625" style="17" customWidth="1"/>
    <col min="12039" max="12039" width="1.375" style="17" customWidth="1"/>
    <col min="12040" max="12040" width="13.5" style="17" customWidth="1"/>
    <col min="12041" max="12041" width="1.375" style="17" customWidth="1"/>
    <col min="12042" max="12042" width="15.625" style="17" customWidth="1"/>
    <col min="12043" max="12043" width="11.625" style="17" bestFit="1" customWidth="1"/>
    <col min="12044" max="12044" width="9.375" style="17"/>
    <col min="12045" max="12045" width="11.625" style="17" bestFit="1" customWidth="1"/>
    <col min="12046" max="12288" width="9.375" style="17"/>
    <col min="12289" max="12289" width="64.625" style="17" customWidth="1"/>
    <col min="12290" max="12290" width="13.375" style="17" customWidth="1"/>
    <col min="12291" max="12291" width="1.375" style="17" customWidth="1"/>
    <col min="12292" max="12292" width="13.375" style="17" customWidth="1"/>
    <col min="12293" max="12293" width="1.375" style="17" customWidth="1"/>
    <col min="12294" max="12294" width="12.625" style="17" customWidth="1"/>
    <col min="12295" max="12295" width="1.375" style="17" customWidth="1"/>
    <col min="12296" max="12296" width="13.5" style="17" customWidth="1"/>
    <col min="12297" max="12297" width="1.375" style="17" customWidth="1"/>
    <col min="12298" max="12298" width="15.625" style="17" customWidth="1"/>
    <col min="12299" max="12299" width="11.625" style="17" bestFit="1" customWidth="1"/>
    <col min="12300" max="12300" width="9.375" style="17"/>
    <col min="12301" max="12301" width="11.625" style="17" bestFit="1" customWidth="1"/>
    <col min="12302" max="12544" width="9.375" style="17"/>
    <col min="12545" max="12545" width="64.625" style="17" customWidth="1"/>
    <col min="12546" max="12546" width="13.375" style="17" customWidth="1"/>
    <col min="12547" max="12547" width="1.375" style="17" customWidth="1"/>
    <col min="12548" max="12548" width="13.375" style="17" customWidth="1"/>
    <col min="12549" max="12549" width="1.375" style="17" customWidth="1"/>
    <col min="12550" max="12550" width="12.625" style="17" customWidth="1"/>
    <col min="12551" max="12551" width="1.375" style="17" customWidth="1"/>
    <col min="12552" max="12552" width="13.5" style="17" customWidth="1"/>
    <col min="12553" max="12553" width="1.375" style="17" customWidth="1"/>
    <col min="12554" max="12554" width="15.625" style="17" customWidth="1"/>
    <col min="12555" max="12555" width="11.625" style="17" bestFit="1" customWidth="1"/>
    <col min="12556" max="12556" width="9.375" style="17"/>
    <col min="12557" max="12557" width="11.625" style="17" bestFit="1" customWidth="1"/>
    <col min="12558" max="12800" width="9.375" style="17"/>
    <col min="12801" max="12801" width="64.625" style="17" customWidth="1"/>
    <col min="12802" max="12802" width="13.375" style="17" customWidth="1"/>
    <col min="12803" max="12803" width="1.375" style="17" customWidth="1"/>
    <col min="12804" max="12804" width="13.375" style="17" customWidth="1"/>
    <col min="12805" max="12805" width="1.375" style="17" customWidth="1"/>
    <col min="12806" max="12806" width="12.625" style="17" customWidth="1"/>
    <col min="12807" max="12807" width="1.375" style="17" customWidth="1"/>
    <col min="12808" max="12808" width="13.5" style="17" customWidth="1"/>
    <col min="12809" max="12809" width="1.375" style="17" customWidth="1"/>
    <col min="12810" max="12810" width="15.625" style="17" customWidth="1"/>
    <col min="12811" max="12811" width="11.625" style="17" bestFit="1" customWidth="1"/>
    <col min="12812" max="12812" width="9.375" style="17"/>
    <col min="12813" max="12813" width="11.625" style="17" bestFit="1" customWidth="1"/>
    <col min="12814" max="13056" width="9.375" style="17"/>
    <col min="13057" max="13057" width="64.625" style="17" customWidth="1"/>
    <col min="13058" max="13058" width="13.375" style="17" customWidth="1"/>
    <col min="13059" max="13059" width="1.375" style="17" customWidth="1"/>
    <col min="13060" max="13060" width="13.375" style="17" customWidth="1"/>
    <col min="13061" max="13061" width="1.375" style="17" customWidth="1"/>
    <col min="13062" max="13062" width="12.625" style="17" customWidth="1"/>
    <col min="13063" max="13063" width="1.375" style="17" customWidth="1"/>
    <col min="13064" max="13064" width="13.5" style="17" customWidth="1"/>
    <col min="13065" max="13065" width="1.375" style="17" customWidth="1"/>
    <col min="13066" max="13066" width="15.625" style="17" customWidth="1"/>
    <col min="13067" max="13067" width="11.625" style="17" bestFit="1" customWidth="1"/>
    <col min="13068" max="13068" width="9.375" style="17"/>
    <col min="13069" max="13069" width="11.625" style="17" bestFit="1" customWidth="1"/>
    <col min="13070" max="13312" width="9.375" style="17"/>
    <col min="13313" max="13313" width="64.625" style="17" customWidth="1"/>
    <col min="13314" max="13314" width="13.375" style="17" customWidth="1"/>
    <col min="13315" max="13315" width="1.375" style="17" customWidth="1"/>
    <col min="13316" max="13316" width="13.375" style="17" customWidth="1"/>
    <col min="13317" max="13317" width="1.375" style="17" customWidth="1"/>
    <col min="13318" max="13318" width="12.625" style="17" customWidth="1"/>
    <col min="13319" max="13319" width="1.375" style="17" customWidth="1"/>
    <col min="13320" max="13320" width="13.5" style="17" customWidth="1"/>
    <col min="13321" max="13321" width="1.375" style="17" customWidth="1"/>
    <col min="13322" max="13322" width="15.625" style="17" customWidth="1"/>
    <col min="13323" max="13323" width="11.625" style="17" bestFit="1" customWidth="1"/>
    <col min="13324" max="13324" width="9.375" style="17"/>
    <col min="13325" max="13325" width="11.625" style="17" bestFit="1" customWidth="1"/>
    <col min="13326" max="13568" width="9.375" style="17"/>
    <col min="13569" max="13569" width="64.625" style="17" customWidth="1"/>
    <col min="13570" max="13570" width="13.375" style="17" customWidth="1"/>
    <col min="13571" max="13571" width="1.375" style="17" customWidth="1"/>
    <col min="13572" max="13572" width="13.375" style="17" customWidth="1"/>
    <col min="13573" max="13573" width="1.375" style="17" customWidth="1"/>
    <col min="13574" max="13574" width="12.625" style="17" customWidth="1"/>
    <col min="13575" max="13575" width="1.375" style="17" customWidth="1"/>
    <col min="13576" max="13576" width="13.5" style="17" customWidth="1"/>
    <col min="13577" max="13577" width="1.375" style="17" customWidth="1"/>
    <col min="13578" max="13578" width="15.625" style="17" customWidth="1"/>
    <col min="13579" max="13579" width="11.625" style="17" bestFit="1" customWidth="1"/>
    <col min="13580" max="13580" width="9.375" style="17"/>
    <col min="13581" max="13581" width="11.625" style="17" bestFit="1" customWidth="1"/>
    <col min="13582" max="13824" width="9.375" style="17"/>
    <col min="13825" max="13825" width="64.625" style="17" customWidth="1"/>
    <col min="13826" max="13826" width="13.375" style="17" customWidth="1"/>
    <col min="13827" max="13827" width="1.375" style="17" customWidth="1"/>
    <col min="13828" max="13828" width="13.375" style="17" customWidth="1"/>
    <col min="13829" max="13829" width="1.375" style="17" customWidth="1"/>
    <col min="13830" max="13830" width="12.625" style="17" customWidth="1"/>
    <col min="13831" max="13831" width="1.375" style="17" customWidth="1"/>
    <col min="13832" max="13832" width="13.5" style="17" customWidth="1"/>
    <col min="13833" max="13833" width="1.375" style="17" customWidth="1"/>
    <col min="13834" max="13834" width="15.625" style="17" customWidth="1"/>
    <col min="13835" max="13835" width="11.625" style="17" bestFit="1" customWidth="1"/>
    <col min="13836" max="13836" width="9.375" style="17"/>
    <col min="13837" max="13837" width="11.625" style="17" bestFit="1" customWidth="1"/>
    <col min="13838" max="14080" width="9.375" style="17"/>
    <col min="14081" max="14081" width="64.625" style="17" customWidth="1"/>
    <col min="14082" max="14082" width="13.375" style="17" customWidth="1"/>
    <col min="14083" max="14083" width="1.375" style="17" customWidth="1"/>
    <col min="14084" max="14084" width="13.375" style="17" customWidth="1"/>
    <col min="14085" max="14085" width="1.375" style="17" customWidth="1"/>
    <col min="14086" max="14086" width="12.625" style="17" customWidth="1"/>
    <col min="14087" max="14087" width="1.375" style="17" customWidth="1"/>
    <col min="14088" max="14088" width="13.5" style="17" customWidth="1"/>
    <col min="14089" max="14089" width="1.375" style="17" customWidth="1"/>
    <col min="14090" max="14090" width="15.625" style="17" customWidth="1"/>
    <col min="14091" max="14091" width="11.625" style="17" bestFit="1" customWidth="1"/>
    <col min="14092" max="14092" width="9.375" style="17"/>
    <col min="14093" max="14093" width="11.625" style="17" bestFit="1" customWidth="1"/>
    <col min="14094" max="14336" width="9.375" style="17"/>
    <col min="14337" max="14337" width="64.625" style="17" customWidth="1"/>
    <col min="14338" max="14338" width="13.375" style="17" customWidth="1"/>
    <col min="14339" max="14339" width="1.375" style="17" customWidth="1"/>
    <col min="14340" max="14340" width="13.375" style="17" customWidth="1"/>
    <col min="14341" max="14341" width="1.375" style="17" customWidth="1"/>
    <col min="14342" max="14342" width="12.625" style="17" customWidth="1"/>
    <col min="14343" max="14343" width="1.375" style="17" customWidth="1"/>
    <col min="14344" max="14344" width="13.5" style="17" customWidth="1"/>
    <col min="14345" max="14345" width="1.375" style="17" customWidth="1"/>
    <col min="14346" max="14346" width="15.625" style="17" customWidth="1"/>
    <col min="14347" max="14347" width="11.625" style="17" bestFit="1" customWidth="1"/>
    <col min="14348" max="14348" width="9.375" style="17"/>
    <col min="14349" max="14349" width="11.625" style="17" bestFit="1" customWidth="1"/>
    <col min="14350" max="14592" width="9.375" style="17"/>
    <col min="14593" max="14593" width="64.625" style="17" customWidth="1"/>
    <col min="14594" max="14594" width="13.375" style="17" customWidth="1"/>
    <col min="14595" max="14595" width="1.375" style="17" customWidth="1"/>
    <col min="14596" max="14596" width="13.375" style="17" customWidth="1"/>
    <col min="14597" max="14597" width="1.375" style="17" customWidth="1"/>
    <col min="14598" max="14598" width="12.625" style="17" customWidth="1"/>
    <col min="14599" max="14599" width="1.375" style="17" customWidth="1"/>
    <col min="14600" max="14600" width="13.5" style="17" customWidth="1"/>
    <col min="14601" max="14601" width="1.375" style="17" customWidth="1"/>
    <col min="14602" max="14602" width="15.625" style="17" customWidth="1"/>
    <col min="14603" max="14603" width="11.625" style="17" bestFit="1" customWidth="1"/>
    <col min="14604" max="14604" width="9.375" style="17"/>
    <col min="14605" max="14605" width="11.625" style="17" bestFit="1" customWidth="1"/>
    <col min="14606" max="14848" width="9.375" style="17"/>
    <col min="14849" max="14849" width="64.625" style="17" customWidth="1"/>
    <col min="14850" max="14850" width="13.375" style="17" customWidth="1"/>
    <col min="14851" max="14851" width="1.375" style="17" customWidth="1"/>
    <col min="14852" max="14852" width="13.375" style="17" customWidth="1"/>
    <col min="14853" max="14853" width="1.375" style="17" customWidth="1"/>
    <col min="14854" max="14854" width="12.625" style="17" customWidth="1"/>
    <col min="14855" max="14855" width="1.375" style="17" customWidth="1"/>
    <col min="14856" max="14856" width="13.5" style="17" customWidth="1"/>
    <col min="14857" max="14857" width="1.375" style="17" customWidth="1"/>
    <col min="14858" max="14858" width="15.625" style="17" customWidth="1"/>
    <col min="14859" max="14859" width="11.625" style="17" bestFit="1" customWidth="1"/>
    <col min="14860" max="14860" width="9.375" style="17"/>
    <col min="14861" max="14861" width="11.625" style="17" bestFit="1" customWidth="1"/>
    <col min="14862" max="15104" width="9.375" style="17"/>
    <col min="15105" max="15105" width="64.625" style="17" customWidth="1"/>
    <col min="15106" max="15106" width="13.375" style="17" customWidth="1"/>
    <col min="15107" max="15107" width="1.375" style="17" customWidth="1"/>
    <col min="15108" max="15108" width="13.375" style="17" customWidth="1"/>
    <col min="15109" max="15109" width="1.375" style="17" customWidth="1"/>
    <col min="15110" max="15110" width="12.625" style="17" customWidth="1"/>
    <col min="15111" max="15111" width="1.375" style="17" customWidth="1"/>
    <col min="15112" max="15112" width="13.5" style="17" customWidth="1"/>
    <col min="15113" max="15113" width="1.375" style="17" customWidth="1"/>
    <col min="15114" max="15114" width="15.625" style="17" customWidth="1"/>
    <col min="15115" max="15115" width="11.625" style="17" bestFit="1" customWidth="1"/>
    <col min="15116" max="15116" width="9.375" style="17"/>
    <col min="15117" max="15117" width="11.625" style="17" bestFit="1" customWidth="1"/>
    <col min="15118" max="15360" width="9.375" style="17"/>
    <col min="15361" max="15361" width="64.625" style="17" customWidth="1"/>
    <col min="15362" max="15362" width="13.375" style="17" customWidth="1"/>
    <col min="15363" max="15363" width="1.375" style="17" customWidth="1"/>
    <col min="15364" max="15364" width="13.375" style="17" customWidth="1"/>
    <col min="15365" max="15365" width="1.375" style="17" customWidth="1"/>
    <col min="15366" max="15366" width="12.625" style="17" customWidth="1"/>
    <col min="15367" max="15367" width="1.375" style="17" customWidth="1"/>
    <col min="15368" max="15368" width="13.5" style="17" customWidth="1"/>
    <col min="15369" max="15369" width="1.375" style="17" customWidth="1"/>
    <col min="15370" max="15370" width="15.625" style="17" customWidth="1"/>
    <col min="15371" max="15371" width="11.625" style="17" bestFit="1" customWidth="1"/>
    <col min="15372" max="15372" width="9.375" style="17"/>
    <col min="15373" max="15373" width="11.625" style="17" bestFit="1" customWidth="1"/>
    <col min="15374" max="15616" width="9.375" style="17"/>
    <col min="15617" max="15617" width="64.625" style="17" customWidth="1"/>
    <col min="15618" max="15618" width="13.375" style="17" customWidth="1"/>
    <col min="15619" max="15619" width="1.375" style="17" customWidth="1"/>
    <col min="15620" max="15620" width="13.375" style="17" customWidth="1"/>
    <col min="15621" max="15621" width="1.375" style="17" customWidth="1"/>
    <col min="15622" max="15622" width="12.625" style="17" customWidth="1"/>
    <col min="15623" max="15623" width="1.375" style="17" customWidth="1"/>
    <col min="15624" max="15624" width="13.5" style="17" customWidth="1"/>
    <col min="15625" max="15625" width="1.375" style="17" customWidth="1"/>
    <col min="15626" max="15626" width="15.625" style="17" customWidth="1"/>
    <col min="15627" max="15627" width="11.625" style="17" bestFit="1" customWidth="1"/>
    <col min="15628" max="15628" width="9.375" style="17"/>
    <col min="15629" max="15629" width="11.625" style="17" bestFit="1" customWidth="1"/>
    <col min="15630" max="15872" width="9.375" style="17"/>
    <col min="15873" max="15873" width="64.625" style="17" customWidth="1"/>
    <col min="15874" max="15874" width="13.375" style="17" customWidth="1"/>
    <col min="15875" max="15875" width="1.375" style="17" customWidth="1"/>
    <col min="15876" max="15876" width="13.375" style="17" customWidth="1"/>
    <col min="15877" max="15877" width="1.375" style="17" customWidth="1"/>
    <col min="15878" max="15878" width="12.625" style="17" customWidth="1"/>
    <col min="15879" max="15879" width="1.375" style="17" customWidth="1"/>
    <col min="15880" max="15880" width="13.5" style="17" customWidth="1"/>
    <col min="15881" max="15881" width="1.375" style="17" customWidth="1"/>
    <col min="15882" max="15882" width="15.625" style="17" customWidth="1"/>
    <col min="15883" max="15883" width="11.625" style="17" bestFit="1" customWidth="1"/>
    <col min="15884" max="15884" width="9.375" style="17"/>
    <col min="15885" max="15885" width="11.625" style="17" bestFit="1" customWidth="1"/>
    <col min="15886" max="16128" width="9.375" style="17"/>
    <col min="16129" max="16129" width="64.625" style="17" customWidth="1"/>
    <col min="16130" max="16130" width="13.375" style="17" customWidth="1"/>
    <col min="16131" max="16131" width="1.375" style="17" customWidth="1"/>
    <col min="16132" max="16132" width="13.375" style="17" customWidth="1"/>
    <col min="16133" max="16133" width="1.375" style="17" customWidth="1"/>
    <col min="16134" max="16134" width="12.625" style="17" customWidth="1"/>
    <col min="16135" max="16135" width="1.375" style="17" customWidth="1"/>
    <col min="16136" max="16136" width="13.5" style="17" customWidth="1"/>
    <col min="16137" max="16137" width="1.375" style="17" customWidth="1"/>
    <col min="16138" max="16138" width="15.625" style="17" customWidth="1"/>
    <col min="16139" max="16139" width="11.625" style="17" bestFit="1" customWidth="1"/>
    <col min="16140" max="16140" width="9.375" style="17"/>
    <col min="16141" max="16141" width="11.625" style="17" bestFit="1" customWidth="1"/>
    <col min="16142" max="16384" width="9.375" style="17"/>
  </cols>
  <sheetData>
    <row r="1" spans="1:13" s="9" customFormat="1" ht="23.25" customHeight="1" x14ac:dyDescent="0.2">
      <c r="A1" s="4" t="s">
        <v>137</v>
      </c>
      <c r="B1" s="92"/>
      <c r="C1" s="92"/>
      <c r="D1" s="92"/>
      <c r="E1" s="92"/>
      <c r="F1" s="92"/>
      <c r="G1" s="92"/>
      <c r="H1" s="92"/>
      <c r="J1" s="111"/>
    </row>
    <row r="2" spans="1:13" s="9" customFormat="1" ht="23.25" customHeight="1" x14ac:dyDescent="0.2">
      <c r="A2" s="4" t="s">
        <v>106</v>
      </c>
      <c r="B2" s="92"/>
      <c r="C2" s="92"/>
      <c r="D2" s="92"/>
      <c r="E2" s="92"/>
      <c r="F2" s="92"/>
      <c r="G2" s="92"/>
      <c r="H2" s="92"/>
      <c r="J2" s="111"/>
    </row>
    <row r="3" spans="1:13" ht="20.25" customHeight="1" x14ac:dyDescent="0.2">
      <c r="A3" s="14" t="s">
        <v>53</v>
      </c>
      <c r="B3" s="212" t="s">
        <v>1</v>
      </c>
      <c r="C3" s="212"/>
      <c r="D3" s="212"/>
      <c r="E3" s="24"/>
      <c r="F3" s="206" t="s">
        <v>2</v>
      </c>
      <c r="G3" s="206"/>
      <c r="H3" s="206"/>
    </row>
    <row r="4" spans="1:13" ht="20.25" customHeight="1" x14ac:dyDescent="0.2">
      <c r="B4" s="207" t="s">
        <v>54</v>
      </c>
      <c r="C4" s="207"/>
      <c r="D4" s="207"/>
      <c r="E4" s="16"/>
      <c r="F4" s="207" t="s">
        <v>54</v>
      </c>
      <c r="G4" s="207"/>
      <c r="H4" s="207"/>
    </row>
    <row r="5" spans="1:13" ht="20.25" customHeight="1" x14ac:dyDescent="0.2">
      <c r="B5" s="208" t="s">
        <v>4</v>
      </c>
      <c r="C5" s="207"/>
      <c r="D5" s="207"/>
      <c r="E5" s="16"/>
      <c r="F5" s="208" t="s">
        <v>4</v>
      </c>
      <c r="G5" s="207"/>
      <c r="H5" s="207"/>
    </row>
    <row r="6" spans="1:13" ht="20.25" customHeight="1" x14ac:dyDescent="0.2">
      <c r="B6" s="162" t="s">
        <v>175</v>
      </c>
      <c r="C6" s="163"/>
      <c r="D6" s="162" t="s">
        <v>138</v>
      </c>
      <c r="E6" s="164"/>
      <c r="F6" s="162" t="s">
        <v>175</v>
      </c>
      <c r="G6" s="163"/>
      <c r="H6" s="162" t="s">
        <v>138</v>
      </c>
    </row>
    <row r="7" spans="1:13" ht="20.25" customHeight="1" x14ac:dyDescent="0.2">
      <c r="B7" s="204" t="s">
        <v>7</v>
      </c>
      <c r="C7" s="204"/>
      <c r="D7" s="204"/>
      <c r="E7" s="204"/>
      <c r="F7" s="204"/>
      <c r="G7" s="204"/>
      <c r="H7" s="204"/>
    </row>
    <row r="8" spans="1:13" ht="23.25" customHeight="1" x14ac:dyDescent="0.45">
      <c r="A8" s="93" t="s">
        <v>107</v>
      </c>
      <c r="B8" s="94"/>
      <c r="C8" s="94"/>
      <c r="D8" s="94"/>
      <c r="E8" s="94"/>
      <c r="F8" s="94"/>
      <c r="G8" s="94"/>
      <c r="H8" s="94"/>
    </row>
    <row r="9" spans="1:13" ht="23.25" customHeight="1" x14ac:dyDescent="0.45">
      <c r="A9" s="95" t="s">
        <v>194</v>
      </c>
      <c r="B9" s="20">
        <v>103384</v>
      </c>
      <c r="D9" s="20">
        <f>'SI5'!F25</f>
        <v>46138</v>
      </c>
      <c r="F9" s="20">
        <f>'SI5'!H25</f>
        <v>75480</v>
      </c>
      <c r="H9" s="20">
        <f>'SI5'!J25</f>
        <v>96872</v>
      </c>
      <c r="K9" s="44"/>
    </row>
    <row r="10" spans="1:13" ht="23.25" customHeight="1" x14ac:dyDescent="0.45">
      <c r="A10" s="96" t="s">
        <v>154</v>
      </c>
      <c r="F10" s="20"/>
      <c r="H10" s="20"/>
    </row>
    <row r="11" spans="1:13" ht="23.25" customHeight="1" x14ac:dyDescent="0.45">
      <c r="A11" s="95" t="s">
        <v>108</v>
      </c>
      <c r="B11" s="20">
        <v>30849</v>
      </c>
      <c r="D11" s="20">
        <f>-'SI5'!F24</f>
        <v>18879</v>
      </c>
      <c r="E11" s="26"/>
      <c r="F11" s="26">
        <f>-'SI5'!H24</f>
        <v>18874</v>
      </c>
      <c r="G11" s="26"/>
      <c r="H11" s="26">
        <f>-'SI5'!J24</f>
        <v>7972</v>
      </c>
      <c r="K11" s="44"/>
      <c r="M11" s="44"/>
    </row>
    <row r="12" spans="1:13" ht="23.25" customHeight="1" x14ac:dyDescent="0.45">
      <c r="A12" s="95" t="s">
        <v>63</v>
      </c>
      <c r="B12" s="20">
        <v>46320</v>
      </c>
      <c r="D12" s="20">
        <f>-'SI5'!F21</f>
        <v>50104</v>
      </c>
      <c r="F12" s="20">
        <f>-'SI5'!H21</f>
        <v>36848</v>
      </c>
      <c r="H12" s="20">
        <f>-'SI5'!J21</f>
        <v>38472</v>
      </c>
      <c r="K12" s="44"/>
    </row>
    <row r="13" spans="1:13" ht="23.25" customHeight="1" x14ac:dyDescent="0.45">
      <c r="A13" s="95" t="s">
        <v>109</v>
      </c>
      <c r="B13" s="20">
        <v>52634</v>
      </c>
      <c r="D13" s="20">
        <v>60780</v>
      </c>
      <c r="F13" s="20">
        <v>15574</v>
      </c>
      <c r="H13" s="20">
        <v>18098</v>
      </c>
    </row>
    <row r="14" spans="1:13" ht="23.25" customHeight="1" x14ac:dyDescent="0.45">
      <c r="A14" s="95" t="s">
        <v>110</v>
      </c>
      <c r="B14" s="20">
        <v>232</v>
      </c>
      <c r="D14" s="20">
        <v>205</v>
      </c>
      <c r="F14" s="20">
        <v>0</v>
      </c>
      <c r="H14" s="20">
        <v>0</v>
      </c>
    </row>
    <row r="15" spans="1:13" ht="23.25" customHeight="1" x14ac:dyDescent="0.45">
      <c r="A15" s="95" t="s">
        <v>155</v>
      </c>
      <c r="B15" s="20">
        <v>966</v>
      </c>
      <c r="D15" s="20">
        <v>966</v>
      </c>
      <c r="F15" s="20">
        <v>31</v>
      </c>
      <c r="H15" s="20">
        <v>32</v>
      </c>
    </row>
    <row r="16" spans="1:13" ht="23.25" customHeight="1" x14ac:dyDescent="0.45">
      <c r="A16" s="95" t="s">
        <v>214</v>
      </c>
      <c r="B16" s="20">
        <v>2089</v>
      </c>
      <c r="D16" s="20">
        <v>0</v>
      </c>
      <c r="F16" s="20">
        <v>0</v>
      </c>
      <c r="H16" s="20">
        <v>0</v>
      </c>
    </row>
    <row r="17" spans="1:11" ht="23.25" customHeight="1" x14ac:dyDescent="0.45">
      <c r="A17" s="95" t="s">
        <v>215</v>
      </c>
      <c r="B17" s="20">
        <v>0</v>
      </c>
      <c r="D17" s="20">
        <v>6200</v>
      </c>
      <c r="F17" s="20">
        <v>11526</v>
      </c>
      <c r="H17" s="20">
        <v>6200</v>
      </c>
    </row>
    <row r="18" spans="1:11" ht="23.25" customHeight="1" x14ac:dyDescent="0.45">
      <c r="A18" s="95" t="s">
        <v>212</v>
      </c>
      <c r="B18" s="20">
        <v>-5182</v>
      </c>
      <c r="D18" s="20">
        <v>-5806</v>
      </c>
      <c r="F18" s="20">
        <v>0</v>
      </c>
      <c r="H18" s="20">
        <v>0</v>
      </c>
    </row>
    <row r="19" spans="1:11" ht="23.25" customHeight="1" x14ac:dyDescent="0.45">
      <c r="A19" s="95" t="s">
        <v>207</v>
      </c>
      <c r="B19" s="20">
        <v>17039</v>
      </c>
      <c r="D19" s="20">
        <v>-2534</v>
      </c>
      <c r="F19" s="20">
        <v>6873</v>
      </c>
      <c r="H19" s="20">
        <v>-735</v>
      </c>
    </row>
    <row r="20" spans="1:11" ht="23.25" customHeight="1" x14ac:dyDescent="0.45">
      <c r="A20" s="95" t="s">
        <v>208</v>
      </c>
      <c r="B20" s="20">
        <v>698</v>
      </c>
      <c r="D20" s="20">
        <v>-380</v>
      </c>
      <c r="F20" s="20">
        <v>0</v>
      </c>
      <c r="H20" s="20">
        <v>-355</v>
      </c>
    </row>
    <row r="21" spans="1:11" ht="23.25" customHeight="1" x14ac:dyDescent="0.45">
      <c r="A21" s="95" t="s">
        <v>111</v>
      </c>
      <c r="B21" s="20">
        <v>11634</v>
      </c>
      <c r="D21" s="20">
        <v>280</v>
      </c>
      <c r="F21" s="20">
        <v>0</v>
      </c>
      <c r="H21" s="20">
        <v>0</v>
      </c>
    </row>
    <row r="22" spans="1:11" ht="23.25" customHeight="1" x14ac:dyDescent="0.45">
      <c r="A22" s="95" t="s">
        <v>112</v>
      </c>
      <c r="B22" s="20">
        <v>1634</v>
      </c>
      <c r="D22" s="20">
        <v>2480</v>
      </c>
      <c r="F22" s="20">
        <v>807</v>
      </c>
      <c r="H22" s="20">
        <v>1111</v>
      </c>
    </row>
    <row r="23" spans="1:11" ht="23.25" customHeight="1" x14ac:dyDescent="0.45">
      <c r="A23" s="95" t="s">
        <v>216</v>
      </c>
      <c r="B23" s="20">
        <v>856</v>
      </c>
      <c r="D23" s="20">
        <v>929</v>
      </c>
      <c r="E23" s="26"/>
      <c r="F23" s="26">
        <v>0</v>
      </c>
      <c r="G23" s="26"/>
      <c r="H23" s="26">
        <v>0</v>
      </c>
    </row>
    <row r="24" spans="1:11" ht="23.25" customHeight="1" x14ac:dyDescent="0.45">
      <c r="A24" s="95" t="s">
        <v>113</v>
      </c>
      <c r="B24" s="20">
        <v>-251</v>
      </c>
      <c r="D24" s="20">
        <v>-324</v>
      </c>
      <c r="F24" s="20">
        <v>-1646</v>
      </c>
      <c r="H24" s="20">
        <v>-33</v>
      </c>
      <c r="I24" s="26"/>
    </row>
    <row r="25" spans="1:11" ht="23.25" customHeight="1" x14ac:dyDescent="0.45">
      <c r="A25" s="95"/>
      <c r="B25" s="97">
        <f>SUM(B9:B24)</f>
        <v>262902</v>
      </c>
      <c r="C25" s="26"/>
      <c r="D25" s="97">
        <f>SUM(D9:D24)</f>
        <v>177917</v>
      </c>
      <c r="E25" s="26"/>
      <c r="F25" s="97">
        <f>SUM(F9:F24)</f>
        <v>164367</v>
      </c>
      <c r="G25" s="26"/>
      <c r="H25" s="97">
        <f>SUM(H9:H24)</f>
        <v>167634</v>
      </c>
      <c r="I25" s="13"/>
    </row>
    <row r="26" spans="1:11" ht="23.25" customHeight="1" x14ac:dyDescent="0.45">
      <c r="A26" s="96" t="s">
        <v>114</v>
      </c>
      <c r="B26" s="26"/>
      <c r="C26" s="26"/>
      <c r="D26" s="26"/>
      <c r="E26" s="26"/>
      <c r="G26" s="26"/>
    </row>
    <row r="27" spans="1:11" ht="23.25" customHeight="1" x14ac:dyDescent="0.45">
      <c r="A27" s="95" t="s">
        <v>143</v>
      </c>
      <c r="B27" s="98">
        <v>39922</v>
      </c>
      <c r="C27" s="99"/>
      <c r="D27" s="98">
        <v>-190215</v>
      </c>
      <c r="E27" s="99"/>
      <c r="F27" s="20">
        <v>24895</v>
      </c>
      <c r="G27" s="100"/>
      <c r="H27" s="20">
        <v>-136307</v>
      </c>
      <c r="I27" s="101"/>
      <c r="K27" s="203"/>
    </row>
    <row r="28" spans="1:11" ht="21.75" x14ac:dyDescent="0.45">
      <c r="A28" s="95" t="s">
        <v>11</v>
      </c>
      <c r="B28" s="20">
        <v>-89086</v>
      </c>
      <c r="C28" s="99"/>
      <c r="D28" s="20">
        <v>219742</v>
      </c>
      <c r="E28" s="99"/>
      <c r="F28" s="20">
        <v>30123</v>
      </c>
      <c r="G28" s="100"/>
      <c r="H28" s="20">
        <v>189747</v>
      </c>
      <c r="I28" s="101"/>
    </row>
    <row r="29" spans="1:11" ht="21.75" x14ac:dyDescent="0.45">
      <c r="A29" s="95" t="s">
        <v>12</v>
      </c>
      <c r="B29" s="98">
        <v>33646</v>
      </c>
      <c r="C29" s="99"/>
      <c r="D29" s="98">
        <v>13576</v>
      </c>
      <c r="E29" s="99"/>
      <c r="F29" s="20">
        <v>40471</v>
      </c>
      <c r="G29" s="100"/>
      <c r="H29" s="20">
        <v>12327</v>
      </c>
      <c r="I29" s="101"/>
      <c r="K29" s="203"/>
    </row>
    <row r="30" spans="1:11" ht="23.25" customHeight="1" x14ac:dyDescent="0.45">
      <c r="A30" s="95" t="s">
        <v>24</v>
      </c>
      <c r="B30" s="98">
        <v>-760</v>
      </c>
      <c r="C30" s="99"/>
      <c r="D30" s="98">
        <v>-9</v>
      </c>
      <c r="E30" s="99"/>
      <c r="F30" s="20">
        <v>-4</v>
      </c>
      <c r="G30" s="100"/>
      <c r="H30" s="20">
        <v>-9</v>
      </c>
      <c r="I30" s="102"/>
      <c r="K30" s="203"/>
    </row>
    <row r="31" spans="1:11" ht="23.25" customHeight="1" x14ac:dyDescent="0.45">
      <c r="A31" s="95" t="s">
        <v>144</v>
      </c>
      <c r="B31" s="98">
        <v>38313</v>
      </c>
      <c r="C31" s="99"/>
      <c r="D31" s="98">
        <v>7152</v>
      </c>
      <c r="E31" s="99"/>
      <c r="F31" s="20">
        <v>-5982</v>
      </c>
      <c r="G31" s="100"/>
      <c r="H31" s="20">
        <v>-22599</v>
      </c>
      <c r="I31" s="101"/>
      <c r="K31" s="203"/>
    </row>
    <row r="32" spans="1:11" ht="21.75" x14ac:dyDescent="0.45">
      <c r="A32" s="95" t="s">
        <v>30</v>
      </c>
      <c r="B32" s="98">
        <v>-2905</v>
      </c>
      <c r="C32" s="99"/>
      <c r="D32" s="98">
        <v>-12648</v>
      </c>
      <c r="E32" s="99"/>
      <c r="F32" s="20">
        <v>-26325</v>
      </c>
      <c r="G32" s="100"/>
      <c r="H32" s="20">
        <v>-4476</v>
      </c>
      <c r="I32" s="101"/>
    </row>
    <row r="33" spans="1:11" ht="23.25" customHeight="1" x14ac:dyDescent="0.45">
      <c r="A33" s="95" t="s">
        <v>31</v>
      </c>
      <c r="B33" s="98">
        <v>-3858</v>
      </c>
      <c r="C33" s="99"/>
      <c r="D33" s="98">
        <v>4636</v>
      </c>
      <c r="E33" s="99"/>
      <c r="F33" s="20">
        <v>153</v>
      </c>
      <c r="G33" s="100"/>
      <c r="H33" s="20">
        <v>-255</v>
      </c>
      <c r="I33" s="101"/>
      <c r="K33" s="203"/>
    </row>
    <row r="34" spans="1:11" ht="23.25" customHeight="1" x14ac:dyDescent="0.45">
      <c r="A34" s="95" t="s">
        <v>36</v>
      </c>
      <c r="B34" s="98">
        <v>-332</v>
      </c>
      <c r="C34" s="99"/>
      <c r="D34" s="98">
        <v>0</v>
      </c>
      <c r="E34" s="99"/>
      <c r="F34" s="20">
        <v>0</v>
      </c>
      <c r="G34" s="100"/>
      <c r="H34" s="20">
        <v>0</v>
      </c>
      <c r="I34" s="101"/>
    </row>
    <row r="35" spans="1:11" ht="23.25" customHeight="1" x14ac:dyDescent="0.45">
      <c r="A35" s="95" t="s">
        <v>165</v>
      </c>
      <c r="B35" s="20">
        <v>-1347</v>
      </c>
      <c r="C35" s="99"/>
      <c r="D35" s="20">
        <v>-11076</v>
      </c>
      <c r="E35" s="99"/>
      <c r="F35" s="20">
        <v>-207</v>
      </c>
      <c r="G35" s="100"/>
      <c r="H35" s="20">
        <v>-2587</v>
      </c>
      <c r="I35" s="101"/>
    </row>
    <row r="36" spans="1:11" ht="23.25" customHeight="1" x14ac:dyDescent="0.45">
      <c r="A36" s="95" t="s">
        <v>136</v>
      </c>
      <c r="B36" s="103">
        <f>SUM(B25,B27:B35)</f>
        <v>276495</v>
      </c>
      <c r="C36" s="99"/>
      <c r="D36" s="103">
        <f>SUM(D25,D27:D35)</f>
        <v>209075</v>
      </c>
      <c r="E36" s="99"/>
      <c r="F36" s="103">
        <f>SUM(F25,F27:F35)</f>
        <v>227491</v>
      </c>
      <c r="G36" s="16"/>
      <c r="H36" s="103">
        <f>SUM(H25,H27:H35)</f>
        <v>203475</v>
      </c>
    </row>
    <row r="37" spans="1:11" ht="23.25" customHeight="1" x14ac:dyDescent="0.45">
      <c r="A37" s="95" t="s">
        <v>115</v>
      </c>
      <c r="B37" s="20">
        <v>-6876</v>
      </c>
      <c r="C37" s="99"/>
      <c r="D37" s="20">
        <v>-6789</v>
      </c>
      <c r="E37" s="99"/>
      <c r="F37" s="20">
        <v>-8240</v>
      </c>
      <c r="G37" s="100"/>
      <c r="H37" s="20">
        <v>-6288</v>
      </c>
    </row>
    <row r="38" spans="1:11" ht="23.25" customHeight="1" x14ac:dyDescent="0.2">
      <c r="A38" s="30" t="s">
        <v>136</v>
      </c>
      <c r="B38" s="38">
        <f>SUM(B36:B37)</f>
        <v>269619</v>
      </c>
      <c r="C38" s="41"/>
      <c r="D38" s="38">
        <f>SUM(D36:D37)</f>
        <v>202286</v>
      </c>
      <c r="E38" s="104"/>
      <c r="F38" s="38">
        <f>SUM(F36:F37)</f>
        <v>219251</v>
      </c>
      <c r="G38" s="41"/>
      <c r="H38" s="38">
        <f>SUM(H36:H37)</f>
        <v>197187</v>
      </c>
    </row>
    <row r="39" spans="1:11" ht="12" customHeight="1" x14ac:dyDescent="0.2">
      <c r="B39" s="17"/>
      <c r="C39" s="17"/>
      <c r="D39" s="17"/>
      <c r="E39" s="17"/>
      <c r="F39" s="17"/>
      <c r="G39" s="17"/>
      <c r="H39" s="17"/>
    </row>
    <row r="40" spans="1:11" ht="21" customHeight="1" x14ac:dyDescent="0.2">
      <c r="A40" s="105" t="s">
        <v>116</v>
      </c>
      <c r="F40" s="20"/>
      <c r="H40" s="20"/>
    </row>
    <row r="41" spans="1:11" s="201" customFormat="1" ht="21" customHeight="1" x14ac:dyDescent="0.45">
      <c r="A41" s="95" t="s">
        <v>189</v>
      </c>
      <c r="B41" s="20">
        <v>0</v>
      </c>
      <c r="C41" s="99"/>
      <c r="D41" s="20">
        <v>0</v>
      </c>
      <c r="E41" s="99"/>
      <c r="F41" s="20">
        <v>-16000</v>
      </c>
      <c r="G41" s="100"/>
      <c r="H41" s="20">
        <v>0</v>
      </c>
      <c r="I41" s="101"/>
      <c r="J41" s="202"/>
    </row>
    <row r="42" spans="1:11" ht="21" customHeight="1" x14ac:dyDescent="0.45">
      <c r="A42" s="95" t="s">
        <v>134</v>
      </c>
      <c r="B42" s="98">
        <v>-8</v>
      </c>
      <c r="C42" s="99"/>
      <c r="D42" s="98">
        <v>-33</v>
      </c>
      <c r="E42" s="99"/>
      <c r="F42" s="98">
        <v>-8</v>
      </c>
      <c r="G42" s="100"/>
      <c r="H42" s="98">
        <v>-33</v>
      </c>
      <c r="I42" s="101"/>
    </row>
    <row r="43" spans="1:11" ht="21" customHeight="1" x14ac:dyDescent="0.2">
      <c r="A43" s="14" t="s">
        <v>117</v>
      </c>
      <c r="B43" s="20">
        <v>-97179</v>
      </c>
      <c r="D43" s="20">
        <v>-41923</v>
      </c>
      <c r="F43" s="20">
        <v>-26119</v>
      </c>
      <c r="H43" s="20">
        <v>-1138</v>
      </c>
      <c r="K43" s="203"/>
    </row>
    <row r="44" spans="1:11" ht="21" customHeight="1" x14ac:dyDescent="0.2">
      <c r="A44" s="14" t="s">
        <v>118</v>
      </c>
      <c r="B44" s="20">
        <v>-126</v>
      </c>
      <c r="D44" s="20">
        <v>-68</v>
      </c>
      <c r="F44" s="20">
        <v>0</v>
      </c>
      <c r="H44" s="20">
        <v>0</v>
      </c>
    </row>
    <row r="45" spans="1:11" ht="21" customHeight="1" x14ac:dyDescent="0.2">
      <c r="A45" s="14" t="s">
        <v>188</v>
      </c>
      <c r="B45" s="20">
        <v>0</v>
      </c>
      <c r="D45" s="20">
        <v>0</v>
      </c>
      <c r="F45" s="20">
        <v>1212</v>
      </c>
      <c r="H45" s="20">
        <v>0</v>
      </c>
    </row>
    <row r="46" spans="1:11" ht="21" customHeight="1" x14ac:dyDescent="0.2">
      <c r="A46" s="14" t="s">
        <v>119</v>
      </c>
      <c r="B46" s="20">
        <v>449</v>
      </c>
      <c r="D46" s="20">
        <v>380</v>
      </c>
      <c r="F46" s="20">
        <v>0</v>
      </c>
      <c r="G46" s="26"/>
      <c r="H46" s="20">
        <v>355</v>
      </c>
    </row>
    <row r="47" spans="1:11" ht="21" customHeight="1" x14ac:dyDescent="0.2">
      <c r="A47" s="14" t="s">
        <v>120</v>
      </c>
      <c r="B47" s="20">
        <v>0</v>
      </c>
      <c r="D47" s="20">
        <v>-1628</v>
      </c>
      <c r="F47" s="20">
        <v>0</v>
      </c>
      <c r="G47" s="26"/>
      <c r="H47" s="20">
        <v>0</v>
      </c>
    </row>
    <row r="48" spans="1:11" ht="21" customHeight="1" x14ac:dyDescent="0.2">
      <c r="A48" s="14" t="s">
        <v>113</v>
      </c>
      <c r="B48" s="20">
        <v>251</v>
      </c>
      <c r="D48" s="20">
        <v>324</v>
      </c>
      <c r="F48" s="20">
        <v>1646</v>
      </c>
      <c r="G48" s="26"/>
      <c r="H48" s="20">
        <v>33</v>
      </c>
    </row>
    <row r="49" spans="1:11" s="107" customFormat="1" ht="21" customHeight="1" x14ac:dyDescent="0.2">
      <c r="A49" s="30" t="s">
        <v>210</v>
      </c>
      <c r="B49" s="106">
        <f>SUM(B41:B48)</f>
        <v>-96613</v>
      </c>
      <c r="C49" s="24"/>
      <c r="D49" s="106">
        <f>SUM(D41:D48)</f>
        <v>-42948</v>
      </c>
      <c r="E49" s="24"/>
      <c r="F49" s="106">
        <f>SUM(F41:F48)</f>
        <v>-39269</v>
      </c>
      <c r="G49" s="24"/>
      <c r="H49" s="106">
        <f>SUM(H41:H48)</f>
        <v>-783</v>
      </c>
      <c r="J49" s="115"/>
    </row>
    <row r="50" spans="1:11" ht="7.5" customHeight="1" x14ac:dyDescent="0.2">
      <c r="F50" s="20"/>
      <c r="H50" s="20"/>
    </row>
    <row r="51" spans="1:11" ht="21" customHeight="1" x14ac:dyDescent="0.2">
      <c r="A51" s="105" t="s">
        <v>121</v>
      </c>
      <c r="F51" s="20"/>
      <c r="H51" s="20"/>
    </row>
    <row r="52" spans="1:11" ht="21" customHeight="1" x14ac:dyDescent="0.2">
      <c r="A52" s="14" t="s">
        <v>122</v>
      </c>
      <c r="B52" s="17"/>
      <c r="C52" s="17"/>
      <c r="D52" s="17"/>
      <c r="E52" s="17"/>
      <c r="F52" s="17"/>
      <c r="G52" s="17"/>
      <c r="H52" s="17"/>
    </row>
    <row r="53" spans="1:11" ht="21" customHeight="1" x14ac:dyDescent="0.2">
      <c r="A53" s="14" t="s">
        <v>213</v>
      </c>
      <c r="B53" s="20">
        <v>-49907</v>
      </c>
      <c r="D53" s="20">
        <v>-60234</v>
      </c>
      <c r="F53" s="20">
        <v>-96192</v>
      </c>
      <c r="H53" s="20">
        <v>-132378</v>
      </c>
    </row>
    <row r="54" spans="1:11" ht="21" customHeight="1" x14ac:dyDescent="0.2">
      <c r="A54" s="14" t="s">
        <v>159</v>
      </c>
      <c r="B54" s="173">
        <v>-18704</v>
      </c>
      <c r="C54" s="17"/>
      <c r="D54" s="20">
        <v>-8396</v>
      </c>
      <c r="F54" s="20">
        <v>-5461</v>
      </c>
      <c r="H54" s="20">
        <v>-4959</v>
      </c>
    </row>
    <row r="55" spans="1:11" ht="21" customHeight="1" x14ac:dyDescent="0.2">
      <c r="A55" s="14" t="s">
        <v>160</v>
      </c>
      <c r="B55" s="20">
        <v>-150</v>
      </c>
      <c r="D55" s="20">
        <v>-300</v>
      </c>
      <c r="F55" s="20">
        <v>0</v>
      </c>
      <c r="H55" s="20">
        <v>0</v>
      </c>
    </row>
    <row r="56" spans="1:11" ht="21" customHeight="1" x14ac:dyDescent="0.2">
      <c r="A56" s="14" t="s">
        <v>123</v>
      </c>
      <c r="B56" s="20">
        <v>-26250</v>
      </c>
      <c r="D56" s="20">
        <v>-28408</v>
      </c>
      <c r="F56" s="20">
        <v>-26250</v>
      </c>
      <c r="H56" s="20">
        <v>-36250</v>
      </c>
    </row>
    <row r="57" spans="1:11" ht="21" customHeight="1" x14ac:dyDescent="0.2">
      <c r="A57" s="14" t="s">
        <v>124</v>
      </c>
      <c r="B57" s="20">
        <v>-45191</v>
      </c>
      <c r="D57" s="20">
        <v>-52588</v>
      </c>
      <c r="F57" s="20">
        <v>-36784</v>
      </c>
      <c r="H57" s="20">
        <v>-41017</v>
      </c>
    </row>
    <row r="58" spans="1:11" ht="21" customHeight="1" x14ac:dyDescent="0.2">
      <c r="A58" s="14" t="s">
        <v>125</v>
      </c>
      <c r="B58" s="20">
        <v>-1474</v>
      </c>
      <c r="D58" s="20">
        <v>-1446</v>
      </c>
      <c r="F58" s="20">
        <v>-569</v>
      </c>
      <c r="H58" s="20">
        <v>-380</v>
      </c>
      <c r="K58" s="44"/>
    </row>
    <row r="59" spans="1:11" s="107" customFormat="1" ht="21" customHeight="1" x14ac:dyDescent="0.2">
      <c r="A59" s="30" t="s">
        <v>211</v>
      </c>
      <c r="B59" s="106">
        <f>SUM(B52:B58)</f>
        <v>-141676</v>
      </c>
      <c r="C59" s="24"/>
      <c r="D59" s="106">
        <f>SUM(D52:D58)</f>
        <v>-151372</v>
      </c>
      <c r="E59" s="24"/>
      <c r="F59" s="106">
        <f>SUM(F52:F58)</f>
        <v>-165256</v>
      </c>
      <c r="G59" s="24"/>
      <c r="H59" s="106">
        <f>SUM(H52:H58)</f>
        <v>-214984</v>
      </c>
      <c r="J59" s="115"/>
    </row>
    <row r="60" spans="1:11" ht="21" customHeight="1" x14ac:dyDescent="0.2">
      <c r="A60" s="14" t="s">
        <v>126</v>
      </c>
      <c r="B60" s="108"/>
      <c r="C60" s="32"/>
      <c r="D60" s="108"/>
      <c r="E60" s="32"/>
      <c r="F60" s="108"/>
      <c r="G60" s="32"/>
      <c r="H60" s="108"/>
    </row>
    <row r="61" spans="1:11" ht="21" customHeight="1" x14ac:dyDescent="0.2">
      <c r="A61" s="14" t="s">
        <v>127</v>
      </c>
      <c r="B61" s="12">
        <f>+B38+B49+B59</f>
        <v>31330</v>
      </c>
      <c r="C61" s="26"/>
      <c r="D61" s="12">
        <f>+D38+D49+D59</f>
        <v>7966</v>
      </c>
      <c r="E61" s="26"/>
      <c r="F61" s="12">
        <f>+F38+F49+F59</f>
        <v>14726</v>
      </c>
      <c r="G61" s="26"/>
      <c r="H61" s="12">
        <f>+H38+H49+H59</f>
        <v>-18580</v>
      </c>
    </row>
    <row r="62" spans="1:11" ht="21" customHeight="1" x14ac:dyDescent="0.2">
      <c r="A62" s="14" t="s">
        <v>128</v>
      </c>
      <c r="B62" s="21">
        <v>254</v>
      </c>
      <c r="C62" s="26"/>
      <c r="D62" s="21">
        <v>350</v>
      </c>
      <c r="E62" s="26"/>
      <c r="F62" s="21">
        <v>0</v>
      </c>
      <c r="G62" s="26"/>
      <c r="H62" s="21">
        <v>0</v>
      </c>
    </row>
    <row r="63" spans="1:11" ht="21" customHeight="1" x14ac:dyDescent="0.2">
      <c r="A63" s="30" t="s">
        <v>129</v>
      </c>
      <c r="B63" s="32">
        <f>SUM(B61:B62)</f>
        <v>31584</v>
      </c>
      <c r="C63" s="32"/>
      <c r="D63" s="32">
        <f>SUM(D61:D62)</f>
        <v>8316</v>
      </c>
      <c r="E63" s="32"/>
      <c r="F63" s="32">
        <f>SUM(F61:F62)</f>
        <v>14726</v>
      </c>
      <c r="G63" s="32"/>
      <c r="H63" s="32">
        <f>SUM(H61:H62)</f>
        <v>-18580</v>
      </c>
    </row>
    <row r="64" spans="1:11" ht="21" customHeight="1" x14ac:dyDescent="0.2">
      <c r="A64" s="14" t="s">
        <v>130</v>
      </c>
      <c r="B64" s="21">
        <f>+'SFP3-4'!F10</f>
        <v>85549</v>
      </c>
      <c r="C64" s="12"/>
      <c r="D64" s="21">
        <v>91126</v>
      </c>
      <c r="E64" s="12"/>
      <c r="F64" s="21">
        <f>+'SFP3-4'!J10</f>
        <v>1745</v>
      </c>
      <c r="G64" s="12"/>
      <c r="H64" s="21">
        <v>34102</v>
      </c>
    </row>
    <row r="65" spans="1:8" ht="21" customHeight="1" thickBot="1" x14ac:dyDescent="0.25">
      <c r="A65" s="30" t="s">
        <v>131</v>
      </c>
      <c r="B65" s="42">
        <f>SUM(B63:B64)</f>
        <v>117133</v>
      </c>
      <c r="C65" s="24"/>
      <c r="D65" s="42">
        <f>SUM(D63:D64)</f>
        <v>99442</v>
      </c>
      <c r="E65" s="24"/>
      <c r="F65" s="42">
        <f>SUM(F63:F64)</f>
        <v>16471</v>
      </c>
      <c r="G65" s="24"/>
      <c r="H65" s="42">
        <f>SUM(H63:H64)</f>
        <v>15522</v>
      </c>
    </row>
    <row r="66" spans="1:8" ht="6.6" customHeight="1" thickTop="1" x14ac:dyDescent="0.2">
      <c r="A66" s="30"/>
      <c r="B66" s="32"/>
      <c r="C66" s="24"/>
      <c r="D66" s="32"/>
      <c r="E66" s="24"/>
      <c r="F66" s="32"/>
      <c r="G66" s="24"/>
      <c r="H66" s="32"/>
    </row>
    <row r="67" spans="1:8" ht="21" customHeight="1" x14ac:dyDescent="0.2">
      <c r="A67" s="30"/>
      <c r="B67" s="32"/>
      <c r="C67" s="24"/>
      <c r="D67" s="32"/>
      <c r="E67" s="24"/>
      <c r="F67" s="32"/>
      <c r="G67" s="24"/>
      <c r="H67" s="32"/>
    </row>
    <row r="68" spans="1:8" ht="21" customHeight="1" x14ac:dyDescent="0.45">
      <c r="A68" s="174" t="s">
        <v>161</v>
      </c>
      <c r="B68" s="179"/>
      <c r="C68" s="179"/>
      <c r="D68" s="179"/>
      <c r="E68" s="179"/>
      <c r="F68" s="20"/>
      <c r="G68" s="179"/>
      <c r="H68" s="20"/>
    </row>
    <row r="69" spans="1:8" ht="21" customHeight="1" x14ac:dyDescent="0.45">
      <c r="A69" s="179"/>
      <c r="B69" s="179"/>
      <c r="C69" s="179"/>
      <c r="D69" s="179"/>
      <c r="E69" s="179"/>
      <c r="F69" s="20"/>
      <c r="G69" s="179"/>
      <c r="H69" s="20"/>
    </row>
    <row r="70" spans="1:8" ht="21" customHeight="1" x14ac:dyDescent="0.45">
      <c r="A70" s="175" t="s">
        <v>162</v>
      </c>
      <c r="B70" s="179"/>
      <c r="C70" s="179"/>
      <c r="D70" s="179"/>
      <c r="E70" s="179"/>
      <c r="F70" s="20"/>
      <c r="G70" s="179"/>
      <c r="H70" s="20"/>
    </row>
    <row r="71" spans="1:8" ht="21" customHeight="1" x14ac:dyDescent="0.45">
      <c r="A71" s="180" t="s">
        <v>163</v>
      </c>
      <c r="B71" s="176">
        <v>12166</v>
      </c>
      <c r="C71" s="179"/>
      <c r="D71" s="176">
        <v>34911</v>
      </c>
      <c r="E71" s="179"/>
      <c r="F71" s="20">
        <v>1788</v>
      </c>
      <c r="G71" s="179"/>
      <c r="H71" s="20">
        <v>2638</v>
      </c>
    </row>
    <row r="72" spans="1:8" ht="21" customHeight="1" x14ac:dyDescent="0.45">
      <c r="A72" s="180" t="s">
        <v>164</v>
      </c>
      <c r="B72" s="176">
        <v>0</v>
      </c>
      <c r="C72" s="179"/>
      <c r="D72" s="181">
        <v>970</v>
      </c>
      <c r="E72" s="179"/>
      <c r="F72" s="177">
        <v>0</v>
      </c>
      <c r="G72" s="179"/>
      <c r="H72" s="177">
        <v>0</v>
      </c>
    </row>
    <row r="73" spans="1:8" ht="21" customHeight="1" x14ac:dyDescent="0.45">
      <c r="A73" s="180" t="s">
        <v>209</v>
      </c>
      <c r="B73" s="12">
        <v>-33245</v>
      </c>
      <c r="D73" s="176">
        <v>12265</v>
      </c>
      <c r="F73" s="20">
        <v>-18915</v>
      </c>
      <c r="H73" s="20">
        <v>3124</v>
      </c>
    </row>
    <row r="74" spans="1:8" ht="23.25" customHeight="1" x14ac:dyDescent="0.2">
      <c r="A74" s="105"/>
      <c r="F74" s="20"/>
      <c r="H74" s="20"/>
    </row>
    <row r="75" spans="1:8" ht="6" customHeight="1" x14ac:dyDescent="0.2">
      <c r="F75" s="20"/>
      <c r="H75" s="20"/>
    </row>
    <row r="76" spans="1:8" ht="23.25" customHeight="1" x14ac:dyDescent="0.2">
      <c r="A76" s="30"/>
      <c r="F76" s="20"/>
      <c r="H76" s="20"/>
    </row>
    <row r="77" spans="1:8" ht="18.75" customHeight="1" x14ac:dyDescent="0.2">
      <c r="B77" s="109"/>
      <c r="D77" s="109"/>
    </row>
    <row r="79" spans="1:8" ht="23.25" customHeight="1" x14ac:dyDescent="0.2">
      <c r="B79" s="26"/>
    </row>
    <row r="81" spans="1:13" s="20" customFormat="1" ht="23.25" customHeight="1" x14ac:dyDescent="0.2">
      <c r="A81" s="14"/>
      <c r="F81" s="26"/>
      <c r="H81" s="26"/>
      <c r="I81" s="17"/>
      <c r="J81" s="110"/>
      <c r="K81" s="17"/>
      <c r="L81" s="17"/>
      <c r="M81" s="17"/>
    </row>
  </sheetData>
  <mergeCells count="7">
    <mergeCell ref="B7:H7"/>
    <mergeCell ref="B3:D3"/>
    <mergeCell ref="F3:H3"/>
    <mergeCell ref="B4:D4"/>
    <mergeCell ref="F4:H4"/>
    <mergeCell ref="B5:D5"/>
    <mergeCell ref="F5:H5"/>
  </mergeCells>
  <pageMargins left="0.8" right="0.8" top="0.48" bottom="0.5" header="0.5" footer="0.5"/>
  <pageSetup paperSize="9" scale="73" firstPageNumber="8" orientation="portrait" useFirstPageNumber="1" r:id="rId1"/>
  <headerFooter alignWithMargins="0">
    <oddFooter>&amp;L&amp;"Angsana New,Regular"&amp;14  หมายเหตุประกอบงบการเงินเป็นส่วนหนึ่งของงบการเงินระหว่างกาลนี้&amp;"-,Regular"&amp;11
&amp;C&amp;"Angsana New,Regular"&amp;14&amp;P</oddFooter>
  </headerFooter>
  <rowBreaks count="1" manualBreakCount="1">
    <brk id="3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SFP3-4</vt:lpstr>
      <vt:lpstr>SI5</vt:lpstr>
      <vt:lpstr>SCE6</vt:lpstr>
      <vt:lpstr>SCE7</vt:lpstr>
      <vt:lpstr>SCF8-9</vt:lpstr>
      <vt:lpstr>'SCE6'!Print_Area</vt:lpstr>
      <vt:lpstr>'SCE7'!Print_Area</vt:lpstr>
      <vt:lpstr>'SCF8-9'!Print_Area</vt:lpstr>
      <vt:lpstr>'SFP3-4'!Print_Area</vt:lpstr>
      <vt:lpstr>'SI5'!Print_Area</vt:lpstr>
      <vt:lpstr>'SCE6'!Print_Titles</vt:lpstr>
      <vt:lpstr>'SCE7'!Print_Titles</vt:lpstr>
      <vt:lpstr>'SCF8-9'!Print_Titles</vt:lpstr>
      <vt:lpstr>'SI5'!Print_Titles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Chairat, Jenwiriyakul</dc:creator>
  <cp:lastModifiedBy>thanyaporn</cp:lastModifiedBy>
  <cp:lastPrinted>2021-05-13T08:24:15Z</cp:lastPrinted>
  <dcterms:created xsi:type="dcterms:W3CDTF">2018-04-30T03:22:29Z</dcterms:created>
  <dcterms:modified xsi:type="dcterms:W3CDTF">2021-05-13T11:12:44Z</dcterms:modified>
</cp:coreProperties>
</file>